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<sst xmlns="http://schemas.openxmlformats.org/spreadsheetml/2006/main" count="258" uniqueCount="45">
  <si>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</si>
  <si>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</si>
  <si>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</si>
  <si>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</si>
  <si>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</si>
  <si>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</si>
  <si>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</si>
  <si>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</si>
  <si>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</si>
  <si>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</si>
  <si>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</si>
  <si>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</si>
  <si>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</si>
  <si>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</si>
  <si>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</si>
  <si>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</si>
  <si>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</si>
  <si>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</si>
  <si>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</si>
  <si>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</si>
  <si>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</si>
  <si>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</si>
  <si>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</si>
  <si>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</si>
  <si>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</si>
  <si>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</si>
  <si>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</si>
  <si>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</si>
  <si>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</si>
  <si>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</si>
  <si>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</si>
  <si>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</si>
  <si>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</si>
  <si>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</si>
  <si>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</si>
  <si>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</si>
  <si>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</si>
  <si>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</si>
  <si>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</si>
  <si>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</si>
  <si>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</si>
  <si>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</si>
  <si>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Papaya Plantation</t>
  </si>
  <si>
    <t>Papaya Crop</t>
  </si>
  <si>
    <t>AS OF 11/15/2000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</si>
</sst>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2.7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44</v>
      </c>
      <c r="H6" s="3"/>
      <c r="I6" s="3"/>
      <c r="J6" s="3"/>
      <c r="K6" s="3"/>
      <c r="L6" s="3"/>
      <c r="M6" s="3"/>
    </row>
    <row r="8" spans="1:21" ht="12.7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2.7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2.75">
      <c r="U13" s="6"/>
    </row>
    <row r="14" spans="1:21" ht="12.7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14578900.83</v>
      </c>
      <c r="P16" s="8"/>
      <c r="Q16" s="8">
        <f>IF(ISERR(O16/I16),0,ROUND((+O16/I16)*100,2))</f>
        <v>1213.04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1711</v>
      </c>
      <c r="D18" s="8"/>
      <c r="E18" s="8">
        <v>21892.17</v>
      </c>
      <c r="F18" s="8"/>
      <c r="G18" s="8">
        <v>54398348.08</v>
      </c>
      <c r="H18" s="8"/>
      <c r="I18" s="8">
        <v>1226033.99</v>
      </c>
      <c r="J18" s="8"/>
      <c r="K18" s="8">
        <v>293248.38</v>
      </c>
      <c r="L18" s="8"/>
      <c r="M18" s="8">
        <f>I18-K18</f>
        <v>932785.61</v>
      </c>
      <c r="N18" s="8"/>
      <c r="O18" s="8">
        <v>19937175.55</v>
      </c>
      <c r="P18" s="8"/>
      <c r="Q18" s="8">
        <f>IF(ISERR(O18/I18),0,ROUND((+O18/I18)*100,2))</f>
        <v>1626.15</v>
      </c>
      <c r="R18" s="8"/>
      <c r="S18" s="8">
        <v>0</v>
      </c>
      <c r="T18" s="8"/>
      <c r="U18" s="8">
        <v>26629350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1100</v>
      </c>
      <c r="D20" s="8"/>
      <c r="E20" s="8">
        <v>6636.29</v>
      </c>
      <c r="F20" s="8"/>
      <c r="G20" s="8">
        <v>22150255</v>
      </c>
      <c r="H20" s="8"/>
      <c r="I20" s="8">
        <v>1148398.74</v>
      </c>
      <c r="J20" s="8"/>
      <c r="K20" s="8">
        <v>300121.9</v>
      </c>
      <c r="L20" s="8"/>
      <c r="M20" s="8">
        <f>I20-K20</f>
        <v>848276.84</v>
      </c>
      <c r="N20" s="8"/>
      <c r="O20" s="8">
        <v>15119093.8</v>
      </c>
      <c r="P20" s="8"/>
      <c r="Q20" s="8">
        <f>IF(ISERR(O20/I20),0,ROUND((+O20/I20)*100,2))</f>
        <v>1316.54</v>
      </c>
      <c r="R20" s="8"/>
      <c r="S20" s="8">
        <v>0</v>
      </c>
      <c r="T20" s="8"/>
      <c r="U20" s="8">
        <v>6332696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385523.41</v>
      </c>
      <c r="P24" s="8"/>
      <c r="Q24" s="8">
        <f>IF(ISERR(O24/I24),0,ROUND((+O24/I24)*100,2))</f>
        <v>936.98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557264.66</v>
      </c>
      <c r="P26" s="8"/>
      <c r="Q26" s="8">
        <f>IF(ISERR(O26/I26),0,ROUND((+O26/I26)*100,2))</f>
        <v>664.53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817492.5</v>
      </c>
      <c r="P32" s="8"/>
      <c r="Q32" s="8">
        <f>IF(ISERR(O32/I32),0,ROUND((+O32/I32)*100,2))</f>
        <v>1991.82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169673.77</v>
      </c>
      <c r="P34" s="8"/>
      <c r="Q34" s="8">
        <f>IF(ISERR(O34/I34),0,ROUND((+O34/I34)*100,2))</f>
        <v>398.24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2095877.31</v>
      </c>
      <c r="P40" s="8"/>
      <c r="Q40" s="8">
        <f>IF(ISERR(O40/I40),0,ROUND((+O40/I40)*100,2))</f>
        <v>879.65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5760</v>
      </c>
      <c r="D46" s="8"/>
      <c r="E46" s="8">
        <f>SUM(E16:E42)</f>
        <v>65395.31999999999</v>
      </c>
      <c r="F46" s="8"/>
      <c r="G46" s="8">
        <f>SUM(G16:G42)</f>
        <v>119790408.97</v>
      </c>
      <c r="H46" s="8"/>
      <c r="I46" s="8">
        <f>SUM(I16:I42)</f>
        <v>4087222.16</v>
      </c>
      <c r="J46" s="8"/>
      <c r="K46" s="8">
        <f>SUM(K16:K42)</f>
        <v>1019720.2300000001</v>
      </c>
      <c r="L46" s="8"/>
      <c r="M46" s="8">
        <f>SUM(M16:M42)</f>
        <v>3067501.9299999997</v>
      </c>
      <c r="N46" s="8"/>
      <c r="O46" s="8">
        <f>SUM(O16:O42)</f>
        <v>54937827.38</v>
      </c>
      <c r="P46" s="8"/>
      <c r="Q46" s="8">
        <f>IF(ISERR(O46/I46),0,ROUND((+O46/I46)*100,2))</f>
        <v>1344.14</v>
      </c>
      <c r="R46" s="8"/>
      <c r="S46" s="8">
        <f>SUM(S16:S42)</f>
        <v>1707836.6099999999</v>
      </c>
      <c r="T46" s="8"/>
      <c r="U46" s="8">
        <f>SUM(U16:U42)</f>
        <v>33267676.5</v>
      </c>
    </row>
    <row r="48" spans="1:21" ht="12.7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2.7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44</v>
      </c>
      <c r="H6" s="3"/>
      <c r="I6" s="3"/>
      <c r="J6" s="3"/>
      <c r="K6" s="3"/>
      <c r="L6" s="3"/>
      <c r="M6" s="3"/>
    </row>
    <row r="7" ht="12.75">
      <c r="A7" s="15"/>
    </row>
    <row r="8" spans="1:21" ht="12.7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2.7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2.75">
      <c r="A13" s="15"/>
      <c r="U13" s="6"/>
    </row>
    <row r="14" spans="1:21" ht="12.7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2.7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1912.4</v>
      </c>
      <c r="F18" s="8"/>
      <c r="G18" s="8">
        <v>4044251.75</v>
      </c>
      <c r="H18" s="8"/>
      <c r="I18" s="8">
        <v>17390.52</v>
      </c>
      <c r="J18" s="8"/>
      <c r="K18" s="8">
        <f>I18</f>
        <v>17390.52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1157.73</v>
      </c>
      <c r="R18" s="8"/>
      <c r="S18" s="8">
        <v>0</v>
      </c>
      <c r="T18" s="8"/>
      <c r="U18" s="8">
        <v>1944988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9</v>
      </c>
      <c r="D22" s="8"/>
      <c r="E22" s="8">
        <v>50</v>
      </c>
      <c r="F22" s="8"/>
      <c r="G22" s="8">
        <v>502700</v>
      </c>
      <c r="H22" s="8"/>
      <c r="I22" s="8">
        <v>2865.39</v>
      </c>
      <c r="J22" s="8"/>
      <c r="K22" s="8">
        <f>I22</f>
        <v>2865.39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3999.25</v>
      </c>
      <c r="R22" s="8"/>
      <c r="S22" s="8">
        <v>50270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47397.14</v>
      </c>
      <c r="J28" s="8"/>
      <c r="K28" s="8">
        <f>I28</f>
        <v>47397.14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9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48600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1230</v>
      </c>
      <c r="D46" s="8"/>
      <c r="E46" s="8">
        <f>SUM(E16:E42)</f>
        <v>13130.739999999998</v>
      </c>
      <c r="F46" s="8"/>
      <c r="G46" s="8">
        <f>SUM(G16:G42)</f>
        <v>38469599.71</v>
      </c>
      <c r="H46" s="8"/>
      <c r="I46" s="8">
        <f>SUM(I16:I42)</f>
        <v>312516.52</v>
      </c>
      <c r="J46" s="8"/>
      <c r="K46" s="8">
        <f>SUM(K16:K42)</f>
        <v>312516.52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1200.6</v>
      </c>
      <c r="R46" s="8"/>
      <c r="S46" s="8">
        <f>SUM(S16:S42)</f>
        <v>974140.5700000001</v>
      </c>
      <c r="T46" s="8"/>
      <c r="U46" s="8">
        <f>SUM(U16:U42)</f>
        <v>4323448</v>
      </c>
    </row>
    <row r="47" ht="12.75">
      <c r="A47" s="15"/>
    </row>
    <row r="48" spans="1:21" ht="12.7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