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UY UP" sheetId="1" r:id="rId1"/>
    <sheet name="CAT" sheetId="2" r:id="rId2"/>
  </sheets>
  <definedNames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<sst xmlns="http://schemas.openxmlformats.org/spreadsheetml/2006/main" count="258" uniqueCount="45">
  <si>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</si>
  <si>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</si>
  <si>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</si>
  <si>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</si>
  <si>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</si>
  <si>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</si>
  <si>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</si>
  <si>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</si>
  <si>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</si>
  <si>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</si>
  <si>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</si>
  <si>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</si>
  <si>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</si>
  <si>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</si>
  <si>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</si>
  <si>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</si>
  <si>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</si>
  <si>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</si>
  <si>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</si>
  <si>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</si>
  <si>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</si>
  <si>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</si>
  <si>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1998 - 1999 BUY-UP COVERAGE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</si>
  <si>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</si>
  <si>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</si>
  <si>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</si>
  <si>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</si>
  <si>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</si>
  <si>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</si>
  <si>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</si>
  <si>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</si>
  <si>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</si>
  <si>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</si>
  <si>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</si>
  <si>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</si>
  <si>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</si>
  <si>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</si>
  <si>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</si>
  <si>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</si>
  <si>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</si>
  <si>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</si>
  <si>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1998 - 1999 CAT COVERAGE</t>
  </si>
  <si>
    <t>Papaya Plantation</t>
  </si>
  <si>
    <t>Papaya Crop</t>
  </si>
  <si>
    <t>AS OF 12/29/1999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</si>
</sst>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1"/>
      <c r="G1" s="2" t="s">
        <v>21</v>
      </c>
      <c r="H1" s="3"/>
      <c r="I1" s="3"/>
      <c r="J1" s="3"/>
      <c r="K1" s="3"/>
      <c r="L1" s="3"/>
      <c r="M1" s="3"/>
    </row>
    <row r="2" spans="1:11" ht="15.75">
      <c r="A2" s="12"/>
      <c r="I2" s="2" t="s">
        <v>26</v>
      </c>
      <c r="J2" s="3"/>
      <c r="K2" s="3"/>
    </row>
    <row r="3" ht="15">
      <c r="A3" s="12"/>
    </row>
    <row r="4" spans="7:13" ht="15.75">
      <c r="G4" s="2" t="s">
        <v>22</v>
      </c>
      <c r="H4" s="3"/>
      <c r="I4" s="3"/>
      <c r="J4" s="3"/>
      <c r="K4" s="3"/>
      <c r="L4" s="3"/>
      <c r="M4" s="3"/>
    </row>
    <row r="5" spans="7:13" ht="15.75">
      <c r="G5" s="2" t="s">
        <v>23</v>
      </c>
      <c r="H5" s="3"/>
      <c r="I5" s="3"/>
      <c r="J5" s="3"/>
      <c r="K5" s="3"/>
      <c r="L5" s="3"/>
      <c r="M5" s="3"/>
    </row>
    <row r="6" spans="7:13" ht="15.75">
      <c r="G6" s="2" t="s">
        <v>44</v>
      </c>
      <c r="H6" s="3"/>
      <c r="I6" s="3"/>
      <c r="J6" s="3"/>
      <c r="K6" s="3"/>
      <c r="L6" s="3"/>
      <c r="M6" s="3"/>
    </row>
    <row r="8" spans="1:21" ht="15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5"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5">
      <c r="A11" s="14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3:21" ht="15"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ht="15">
      <c r="U13" s="6"/>
    </row>
    <row r="14" spans="1:21" ht="15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6" spans="1:21" ht="15.75">
      <c r="A16" s="18" t="s">
        <v>2</v>
      </c>
      <c r="C16" s="7">
        <v>2376</v>
      </c>
      <c r="D16" s="8"/>
      <c r="E16" s="8">
        <v>27820.53</v>
      </c>
      <c r="F16" s="8"/>
      <c r="G16" s="8">
        <v>29030806.71</v>
      </c>
      <c r="H16" s="8"/>
      <c r="I16" s="8">
        <v>1201850.5</v>
      </c>
      <c r="J16" s="8"/>
      <c r="K16" s="8">
        <v>287181.78</v>
      </c>
      <c r="L16" s="8"/>
      <c r="M16" s="8">
        <f>I16-K16</f>
        <v>914668.72</v>
      </c>
      <c r="N16" s="8"/>
      <c r="O16" s="8">
        <v>14540755.73</v>
      </c>
      <c r="P16" s="8"/>
      <c r="Q16" s="8">
        <f>IF(ISERR(O16/I16),0,ROUND((+O16/I16)*100,2))</f>
        <v>1209.86</v>
      </c>
      <c r="R16" s="8"/>
      <c r="S16" s="8">
        <v>208650.88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1711</v>
      </c>
      <c r="D18" s="8"/>
      <c r="E18" s="8">
        <v>21892.17</v>
      </c>
      <c r="F18" s="8"/>
      <c r="G18" s="8">
        <v>54398348.08</v>
      </c>
      <c r="H18" s="8"/>
      <c r="I18" s="8">
        <v>1226033.99</v>
      </c>
      <c r="J18" s="8"/>
      <c r="K18" s="8">
        <v>293248.38</v>
      </c>
      <c r="L18" s="8"/>
      <c r="M18" s="8">
        <f>I18-K18</f>
        <v>932785.61</v>
      </c>
      <c r="N18" s="8"/>
      <c r="O18" s="8">
        <v>19802349.55</v>
      </c>
      <c r="P18" s="8"/>
      <c r="Q18" s="8">
        <f>IF(ISERR(O18/I18),0,ROUND((+O18/I18)*100,2))</f>
        <v>1615.16</v>
      </c>
      <c r="R18" s="8"/>
      <c r="S18" s="8">
        <v>0</v>
      </c>
      <c r="T18" s="8"/>
      <c r="U18" s="8">
        <v>26629350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1100</v>
      </c>
      <c r="D20" s="8"/>
      <c r="E20" s="8">
        <v>6636.29</v>
      </c>
      <c r="F20" s="8"/>
      <c r="G20" s="8">
        <v>22150255</v>
      </c>
      <c r="H20" s="8"/>
      <c r="I20" s="8">
        <v>1148398.74</v>
      </c>
      <c r="J20" s="8"/>
      <c r="K20" s="8">
        <v>300121.9</v>
      </c>
      <c r="L20" s="8"/>
      <c r="M20" s="8">
        <f>I20-K20</f>
        <v>848276.84</v>
      </c>
      <c r="N20" s="8"/>
      <c r="O20" s="8">
        <v>15119093.8</v>
      </c>
      <c r="P20" s="8"/>
      <c r="Q20" s="8">
        <f>IF(ISERR(O20/I20),0,ROUND((+O20/I20)*100,2))</f>
        <v>1316.54</v>
      </c>
      <c r="R20" s="8"/>
      <c r="S20" s="8">
        <v>0</v>
      </c>
      <c r="T20" s="8"/>
      <c r="U20" s="8">
        <v>6332696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10</v>
      </c>
      <c r="D22" s="8"/>
      <c r="E22" s="8">
        <v>75</v>
      </c>
      <c r="F22" s="8"/>
      <c r="G22" s="8">
        <v>588000</v>
      </c>
      <c r="H22" s="8"/>
      <c r="I22" s="8">
        <v>17440.8</v>
      </c>
      <c r="J22" s="8"/>
      <c r="K22" s="8">
        <v>4174.8</v>
      </c>
      <c r="L22" s="8"/>
      <c r="M22" s="8">
        <f>I22-K22</f>
        <v>13266</v>
      </c>
      <c r="N22" s="8"/>
      <c r="O22" s="8">
        <v>325780</v>
      </c>
      <c r="P22" s="8"/>
      <c r="Q22" s="8">
        <f>IF(ISERR(O22/I22),0,ROUND((+O22/I22)*100,2))</f>
        <v>1867.92</v>
      </c>
      <c r="R22" s="8"/>
      <c r="S22" s="8">
        <v>58800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112</v>
      </c>
      <c r="D24" s="8"/>
      <c r="E24" s="8">
        <v>4002.63</v>
      </c>
      <c r="F24" s="8"/>
      <c r="G24" s="8">
        <v>1382752.18</v>
      </c>
      <c r="H24" s="8"/>
      <c r="I24" s="8">
        <v>41145.17</v>
      </c>
      <c r="J24" s="8"/>
      <c r="K24" s="8">
        <v>9824.93</v>
      </c>
      <c r="L24" s="8"/>
      <c r="M24" s="8">
        <f>I24-K24</f>
        <v>31320.239999999998</v>
      </c>
      <c r="N24" s="8"/>
      <c r="O24" s="8">
        <v>380722.2</v>
      </c>
      <c r="P24" s="8"/>
      <c r="Q24" s="8">
        <f>IF(ISERR(O24/I24),0,ROUND((+O24/I24)*100,2))</f>
        <v>925.31</v>
      </c>
      <c r="R24" s="8"/>
      <c r="S24" s="8">
        <v>102909.25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84</v>
      </c>
      <c r="D26" s="8"/>
      <c r="E26" s="8">
        <v>594.5</v>
      </c>
      <c r="F26" s="8"/>
      <c r="G26" s="8">
        <v>963028.83</v>
      </c>
      <c r="H26" s="8"/>
      <c r="I26" s="8">
        <v>83858.91</v>
      </c>
      <c r="J26" s="8"/>
      <c r="K26" s="8">
        <v>24322.47</v>
      </c>
      <c r="L26" s="8"/>
      <c r="M26" s="8">
        <f>I26-K26</f>
        <v>59536.44</v>
      </c>
      <c r="N26" s="8"/>
      <c r="O26" s="8">
        <v>557214.65</v>
      </c>
      <c r="P26" s="8"/>
      <c r="Q26" s="8">
        <f>IF(ISERR(O26/I26),0,ROUND((+O26/I26)*100,2))</f>
        <v>664.47</v>
      </c>
      <c r="R26" s="8"/>
      <c r="S26" s="8">
        <v>86864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38</v>
      </c>
      <c r="D28" s="8"/>
      <c r="E28" s="8">
        <v>480.6</v>
      </c>
      <c r="F28" s="8"/>
      <c r="G28" s="8">
        <v>1379188.4</v>
      </c>
      <c r="H28" s="8"/>
      <c r="I28" s="8">
        <v>29364.42</v>
      </c>
      <c r="J28" s="8"/>
      <c r="K28" s="8">
        <v>8995.3</v>
      </c>
      <c r="L28" s="8"/>
      <c r="M28" s="8">
        <f>I28-K28</f>
        <v>20369.12</v>
      </c>
      <c r="N28" s="8"/>
      <c r="O28" s="8">
        <v>629535.87</v>
      </c>
      <c r="P28" s="8"/>
      <c r="Q28" s="8">
        <f>IF(ISERR(O28/I28),0,ROUND((+O28/I28)*100,2))</f>
        <v>2143.87</v>
      </c>
      <c r="R28" s="8"/>
      <c r="S28" s="8">
        <v>56581.73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10</v>
      </c>
      <c r="D30" s="8"/>
      <c r="E30" s="8">
        <v>70.1</v>
      </c>
      <c r="F30" s="8"/>
      <c r="G30" s="8">
        <v>261650</v>
      </c>
      <c r="H30" s="8"/>
      <c r="I30" s="8">
        <v>2543.36</v>
      </c>
      <c r="J30" s="8"/>
      <c r="K30" s="8">
        <v>1085.75</v>
      </c>
      <c r="L30" s="8"/>
      <c r="M30" s="8">
        <f>I30-K30</f>
        <v>1457.6100000000001</v>
      </c>
      <c r="N30" s="8"/>
      <c r="O30" s="8">
        <v>63754.48</v>
      </c>
      <c r="P30" s="8"/>
      <c r="Q30" s="8">
        <f>IF(ISERR(O30/I30),0,ROUND((+O30/I30)*100,2))</f>
        <v>2506.7</v>
      </c>
      <c r="R30" s="8"/>
      <c r="S30" s="8">
        <v>0</v>
      </c>
      <c r="T30" s="8"/>
      <c r="U30" s="8">
        <v>3802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102</v>
      </c>
      <c r="D32" s="8"/>
      <c r="E32" s="8">
        <v>931.5</v>
      </c>
      <c r="F32" s="8"/>
      <c r="G32" s="8">
        <v>1426988</v>
      </c>
      <c r="H32" s="8"/>
      <c r="I32" s="8">
        <v>41042.44</v>
      </c>
      <c r="J32" s="8"/>
      <c r="K32" s="8">
        <v>10075.5</v>
      </c>
      <c r="L32" s="8"/>
      <c r="M32" s="8">
        <f>I32-K32</f>
        <v>30966.940000000002</v>
      </c>
      <c r="N32" s="8"/>
      <c r="O32" s="8">
        <v>808815</v>
      </c>
      <c r="P32" s="8"/>
      <c r="Q32" s="8">
        <f>IF(ISERR(O32/I32),0,ROUND((+O32/I32)*100,2))</f>
        <v>1970.68</v>
      </c>
      <c r="R32" s="8"/>
      <c r="S32" s="8">
        <v>245309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97</v>
      </c>
      <c r="D34" s="8"/>
      <c r="E34" s="8">
        <v>784</v>
      </c>
      <c r="F34" s="8"/>
      <c r="G34" s="8">
        <v>2511823.34</v>
      </c>
      <c r="H34" s="8"/>
      <c r="I34" s="8">
        <v>42606.02</v>
      </c>
      <c r="J34" s="8"/>
      <c r="K34" s="8">
        <v>11453.7</v>
      </c>
      <c r="L34" s="8"/>
      <c r="M34" s="8">
        <f>I34-K34</f>
        <v>31152.319999999996</v>
      </c>
      <c r="N34" s="8"/>
      <c r="O34" s="8">
        <v>169073.77</v>
      </c>
      <c r="P34" s="8"/>
      <c r="Q34" s="8">
        <f>IF(ISERR(O34/I34),0,ROUND((+O34/I34)*100,2))</f>
        <v>396.83</v>
      </c>
      <c r="R34" s="8"/>
      <c r="S34" s="8">
        <v>0</v>
      </c>
      <c r="T34" s="8"/>
      <c r="U34" s="8">
        <v>120848.5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6</v>
      </c>
      <c r="D36" s="8"/>
      <c r="E36" s="8">
        <v>61.5</v>
      </c>
      <c r="F36" s="8"/>
      <c r="G36" s="8">
        <v>65424</v>
      </c>
      <c r="H36" s="8"/>
      <c r="I36" s="8">
        <v>1969.26</v>
      </c>
      <c r="J36" s="8"/>
      <c r="K36" s="8">
        <v>464.51</v>
      </c>
      <c r="L36" s="8"/>
      <c r="M36" s="8">
        <f>I36-K36</f>
        <v>1504.75</v>
      </c>
      <c r="N36" s="8"/>
      <c r="O36" s="8">
        <v>23160</v>
      </c>
      <c r="P36" s="8"/>
      <c r="Q36" s="8">
        <f>IF(ISERR(O36/I36),0,ROUND((+O36/I36)*100,2))</f>
        <v>1176.08</v>
      </c>
      <c r="R36" s="8"/>
      <c r="S36" s="8">
        <v>5452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8</v>
      </c>
      <c r="D38" s="8"/>
      <c r="E38" s="8">
        <v>220.5</v>
      </c>
      <c r="F38" s="8"/>
      <c r="G38" s="8">
        <v>548060</v>
      </c>
      <c r="H38" s="8"/>
      <c r="I38" s="8">
        <v>10906.39</v>
      </c>
      <c r="J38" s="8"/>
      <c r="K38" s="8">
        <v>2575.88</v>
      </c>
      <c r="L38" s="8"/>
      <c r="M38" s="8">
        <f>I38-K38</f>
        <v>8330.509999999998</v>
      </c>
      <c r="N38" s="8"/>
      <c r="O38" s="8">
        <v>177836.7</v>
      </c>
      <c r="P38" s="8"/>
      <c r="Q38" s="8">
        <f>IF(ISERR(O38/I38),0,ROUND((+O38/I38)*100,2))</f>
        <v>1630.57</v>
      </c>
      <c r="R38" s="8"/>
      <c r="S38" s="8">
        <v>0</v>
      </c>
      <c r="T38" s="8"/>
      <c r="U38" s="8">
        <v>116580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91</v>
      </c>
      <c r="D40" s="8"/>
      <c r="E40" s="8">
        <v>1755.5</v>
      </c>
      <c r="F40" s="8"/>
      <c r="G40" s="8">
        <v>4988084.43</v>
      </c>
      <c r="H40" s="8"/>
      <c r="I40" s="8">
        <v>238262.25</v>
      </c>
      <c r="J40" s="8"/>
      <c r="K40" s="8">
        <v>65744.12</v>
      </c>
      <c r="L40" s="8"/>
      <c r="M40" s="8">
        <f>I40-K40</f>
        <v>172518.13</v>
      </c>
      <c r="N40" s="8"/>
      <c r="O40" s="8">
        <v>2095877.31</v>
      </c>
      <c r="P40" s="8"/>
      <c r="Q40" s="8">
        <f>IF(ISERR(O40/I40),0,ROUND((+O40/I40)*100,2))</f>
        <v>879.65</v>
      </c>
      <c r="R40" s="8"/>
      <c r="S40" s="8">
        <v>943269.75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15</v>
      </c>
      <c r="D42" s="8"/>
      <c r="E42" s="8">
        <v>70.5</v>
      </c>
      <c r="F42" s="8"/>
      <c r="G42" s="8">
        <v>96000</v>
      </c>
      <c r="H42" s="8"/>
      <c r="I42" s="8">
        <v>1799.91</v>
      </c>
      <c r="J42" s="8"/>
      <c r="K42" s="8">
        <v>451.21</v>
      </c>
      <c r="L42" s="8"/>
      <c r="M42" s="8">
        <f>I42-K42</f>
        <v>1348.7</v>
      </c>
      <c r="N42" s="8"/>
      <c r="O42" s="8">
        <v>56758.5</v>
      </c>
      <c r="P42" s="8"/>
      <c r="Q42" s="8">
        <f>IF(ISERR(O42/I42),0,ROUND((+O42/I42)*100,2))</f>
        <v>3153.41</v>
      </c>
      <c r="R42" s="8"/>
      <c r="S42" s="8">
        <v>0</v>
      </c>
      <c r="T42" s="8"/>
      <c r="U42" s="8">
        <v>64400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5760</v>
      </c>
      <c r="D46" s="8"/>
      <c r="E46" s="8">
        <f>SUM(E16:E42)</f>
        <v>65395.31999999999</v>
      </c>
      <c r="F46" s="8"/>
      <c r="G46" s="8">
        <f>SUM(G16:G42)</f>
        <v>119790408.97</v>
      </c>
      <c r="H46" s="8"/>
      <c r="I46" s="8">
        <f>SUM(I16:I42)</f>
        <v>4087222.16</v>
      </c>
      <c r="J46" s="8"/>
      <c r="K46" s="8">
        <f>SUM(K16:K42)</f>
        <v>1019720.2300000001</v>
      </c>
      <c r="L46" s="8"/>
      <c r="M46" s="8">
        <f>SUM(M16:M42)</f>
        <v>3067501.9299999997</v>
      </c>
      <c r="N46" s="8"/>
      <c r="O46" s="8">
        <f>SUM(O16:O42)</f>
        <v>54750727.56</v>
      </c>
      <c r="P46" s="8"/>
      <c r="Q46" s="8">
        <f>IF(ISERR(O46/I46),0,ROUND((+O46/I46)*100,2))</f>
        <v>1339.56</v>
      </c>
      <c r="R46" s="8"/>
      <c r="S46" s="8">
        <f>SUM(S16:S42)</f>
        <v>1707836.6099999999</v>
      </c>
      <c r="T46" s="8"/>
      <c r="U46" s="8">
        <f>SUM(U16:U42)</f>
        <v>33267676.5</v>
      </c>
    </row>
    <row r="48" spans="1:21" ht="15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</sheetData>
  <printOptions horizontalCentered="1" verticalCentered="1"/>
  <pageMargins left="0.25" right="0.25" top="0.5" bottom="0.4" header="0" footer="0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5"/>
      <c r="G1" s="2" t="s">
        <v>21</v>
      </c>
      <c r="H1" s="3"/>
      <c r="I1" s="3"/>
      <c r="J1" s="3"/>
      <c r="K1" s="3"/>
      <c r="L1" s="3"/>
      <c r="M1" s="3"/>
    </row>
    <row r="2" spans="1:11" ht="15.75">
      <c r="A2" s="15"/>
      <c r="I2" s="2" t="s">
        <v>26</v>
      </c>
      <c r="J2" s="3"/>
      <c r="K2" s="3"/>
    </row>
    <row r="3" ht="15">
      <c r="A3" s="15"/>
    </row>
    <row r="4" spans="1:13" ht="15.75">
      <c r="A4" s="15"/>
      <c r="G4" s="2" t="s">
        <v>41</v>
      </c>
      <c r="H4" s="3"/>
      <c r="I4" s="3"/>
      <c r="J4" s="3"/>
      <c r="K4" s="3"/>
      <c r="L4" s="3"/>
      <c r="M4" s="3"/>
    </row>
    <row r="5" spans="1:13" ht="15.75">
      <c r="A5" s="15"/>
      <c r="G5" s="2" t="s">
        <v>23</v>
      </c>
      <c r="H5" s="3"/>
      <c r="I5" s="3"/>
      <c r="J5" s="3"/>
      <c r="K5" s="3"/>
      <c r="L5" s="3"/>
      <c r="M5" s="3"/>
    </row>
    <row r="6" spans="1:13" ht="15.75">
      <c r="A6" s="15"/>
      <c r="G6" s="2" t="s">
        <v>44</v>
      </c>
      <c r="H6" s="3"/>
      <c r="I6" s="3"/>
      <c r="J6" s="3"/>
      <c r="K6" s="3"/>
      <c r="L6" s="3"/>
      <c r="M6" s="3"/>
    </row>
    <row r="7" ht="15">
      <c r="A7" s="15"/>
    </row>
    <row r="8" spans="1:21" ht="15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 s="15"/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5">
      <c r="A11" s="17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1:21" ht="15">
      <c r="A12" s="15"/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spans="1:21" ht="15">
      <c r="A13" s="15"/>
      <c r="U13" s="6"/>
    </row>
    <row r="14" spans="1:21" ht="15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">
      <c r="A15" s="15"/>
    </row>
    <row r="16" spans="1:21" ht="15.75">
      <c r="A16" s="18" t="s">
        <v>2</v>
      </c>
      <c r="C16" s="7">
        <v>213</v>
      </c>
      <c r="D16" s="8"/>
      <c r="E16" s="8">
        <v>1611.33</v>
      </c>
      <c r="F16" s="8"/>
      <c r="G16" s="8">
        <v>1342814.2</v>
      </c>
      <c r="H16" s="8"/>
      <c r="I16" s="8">
        <v>10608.24</v>
      </c>
      <c r="J16" s="8"/>
      <c r="K16" s="8">
        <f>I16</f>
        <v>10608.24</v>
      </c>
      <c r="L16" s="8"/>
      <c r="M16" s="8">
        <v>0</v>
      </c>
      <c r="N16" s="8"/>
      <c r="O16" s="8">
        <v>172330.62</v>
      </c>
      <c r="P16" s="8"/>
      <c r="Q16" s="8">
        <f>IF(ISERR(O16/I16),0,ROUND((+O16/I16)*100,2))</f>
        <v>1624.5</v>
      </c>
      <c r="R16" s="8"/>
      <c r="S16" s="8">
        <v>9591.53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215</v>
      </c>
      <c r="D18" s="8"/>
      <c r="E18" s="8">
        <v>1912.4</v>
      </c>
      <c r="F18" s="8"/>
      <c r="G18" s="8">
        <v>4044251.75</v>
      </c>
      <c r="H18" s="8"/>
      <c r="I18" s="8">
        <v>17390.52</v>
      </c>
      <c r="J18" s="8"/>
      <c r="K18" s="8">
        <f>I18</f>
        <v>17390.52</v>
      </c>
      <c r="L18" s="8"/>
      <c r="M18" s="8">
        <v>0</v>
      </c>
      <c r="N18" s="8"/>
      <c r="O18" s="8">
        <v>201335.55</v>
      </c>
      <c r="P18" s="8"/>
      <c r="Q18" s="8">
        <f>IF(ISERR(O18/I18),0,ROUND((+O18/I18)*100,2))</f>
        <v>1157.73</v>
      </c>
      <c r="R18" s="8"/>
      <c r="S18" s="8">
        <v>0</v>
      </c>
      <c r="T18" s="8"/>
      <c r="U18" s="8">
        <v>1944988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348</v>
      </c>
      <c r="D20" s="8"/>
      <c r="E20" s="8">
        <v>2147.45</v>
      </c>
      <c r="F20" s="8"/>
      <c r="G20" s="8">
        <v>7173848.5</v>
      </c>
      <c r="H20" s="8"/>
      <c r="I20" s="8">
        <v>78195.15</v>
      </c>
      <c r="J20" s="8"/>
      <c r="K20" s="8">
        <f>I20</f>
        <v>78195.15</v>
      </c>
      <c r="L20" s="8"/>
      <c r="M20" s="8">
        <v>0</v>
      </c>
      <c r="N20" s="8"/>
      <c r="O20" s="8">
        <v>1962835.35</v>
      </c>
      <c r="P20" s="8"/>
      <c r="Q20" s="8">
        <f>IF(ISERR(O20/I20),0,ROUND((+O20/I20)*100,2))</f>
        <v>2510.18</v>
      </c>
      <c r="R20" s="8"/>
      <c r="S20" s="8">
        <v>0</v>
      </c>
      <c r="T20" s="8"/>
      <c r="U20" s="8">
        <v>2049671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43</v>
      </c>
      <c r="C22" s="7">
        <v>9</v>
      </c>
      <c r="D22" s="8"/>
      <c r="E22" s="8">
        <v>50</v>
      </c>
      <c r="F22" s="8"/>
      <c r="G22" s="8">
        <v>502700</v>
      </c>
      <c r="H22" s="8"/>
      <c r="I22" s="8">
        <v>2865.39</v>
      </c>
      <c r="J22" s="8"/>
      <c r="K22" s="8">
        <f>I22</f>
        <v>2865.39</v>
      </c>
      <c r="L22" s="8"/>
      <c r="M22" s="8">
        <v>0</v>
      </c>
      <c r="N22" s="8"/>
      <c r="O22" s="8">
        <v>114594</v>
      </c>
      <c r="P22" s="8"/>
      <c r="Q22" s="8">
        <f>IF(ISERR(O22/I22),0,ROUND((+O22/I22)*100,2))</f>
        <v>3999.25</v>
      </c>
      <c r="R22" s="8"/>
      <c r="S22" s="8">
        <v>50270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7</v>
      </c>
      <c r="D24" s="8"/>
      <c r="E24" s="8">
        <v>215</v>
      </c>
      <c r="F24" s="8"/>
      <c r="G24" s="8">
        <v>108131.25</v>
      </c>
      <c r="H24" s="8"/>
      <c r="I24" s="8">
        <v>616.34</v>
      </c>
      <c r="J24" s="8"/>
      <c r="K24" s="8">
        <f>I24</f>
        <v>616.34</v>
      </c>
      <c r="L24" s="8"/>
      <c r="M24" s="8">
        <v>0</v>
      </c>
      <c r="N24" s="8"/>
      <c r="O24" s="8">
        <v>9307.49</v>
      </c>
      <c r="P24" s="8"/>
      <c r="Q24" s="8">
        <f>IF(ISERR(O24/I24),0,ROUND((+O24/I24)*100,2))</f>
        <v>1510.12</v>
      </c>
      <c r="R24" s="8"/>
      <c r="S24" s="8">
        <v>5925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310</v>
      </c>
      <c r="D26" s="8"/>
      <c r="E26" s="8">
        <v>2130.66</v>
      </c>
      <c r="F26" s="8"/>
      <c r="G26" s="8">
        <v>5190087.33</v>
      </c>
      <c r="H26" s="8"/>
      <c r="I26" s="8">
        <v>105358.8</v>
      </c>
      <c r="J26" s="8"/>
      <c r="K26" s="8">
        <f>I26</f>
        <v>105358.8</v>
      </c>
      <c r="L26" s="8"/>
      <c r="M26" s="8">
        <v>0</v>
      </c>
      <c r="N26" s="8"/>
      <c r="O26" s="8">
        <v>912508.15</v>
      </c>
      <c r="P26" s="8"/>
      <c r="Q26" s="8">
        <f>IF(ISERR(O26/I26),0,ROUND((+O26/I26)*100,2))</f>
        <v>866.1</v>
      </c>
      <c r="R26" s="8"/>
      <c r="S26" s="8">
        <v>432262.2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11</v>
      </c>
      <c r="D28" s="8"/>
      <c r="E28" s="8">
        <v>1653.9</v>
      </c>
      <c r="F28" s="8"/>
      <c r="G28" s="8">
        <v>8315288</v>
      </c>
      <c r="H28" s="8"/>
      <c r="I28" s="8">
        <v>47397.14</v>
      </c>
      <c r="J28" s="8"/>
      <c r="K28" s="8">
        <f>I28</f>
        <v>47397.14</v>
      </c>
      <c r="L28" s="8"/>
      <c r="M28" s="8">
        <v>0</v>
      </c>
      <c r="N28" s="8"/>
      <c r="O28" s="8">
        <v>26687.4</v>
      </c>
      <c r="P28" s="8"/>
      <c r="Q28" s="8">
        <f>IF(ISERR(O28/I28),0,ROUND((+O28/I28)*100,2))</f>
        <v>56.31</v>
      </c>
      <c r="R28" s="8"/>
      <c r="S28" s="8">
        <v>276096.3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13</v>
      </c>
      <c r="D30" s="8"/>
      <c r="E30" s="8">
        <v>2470.2</v>
      </c>
      <c r="F30" s="8"/>
      <c r="G30" s="8">
        <v>9712200</v>
      </c>
      <c r="H30" s="8"/>
      <c r="I30" s="8">
        <v>36906.36</v>
      </c>
      <c r="J30" s="8"/>
      <c r="K30" s="8">
        <f>I30</f>
        <v>36906.36</v>
      </c>
      <c r="L30" s="8"/>
      <c r="M30" s="8">
        <v>0</v>
      </c>
      <c r="N30" s="8"/>
      <c r="O30" s="8">
        <v>69600</v>
      </c>
      <c r="P30" s="8"/>
      <c r="Q30" s="8">
        <f>IF(ISERR(O30/I30),0,ROUND((+O30/I30)*100,2))</f>
        <v>188.59</v>
      </c>
      <c r="R30" s="8"/>
      <c r="S30" s="8">
        <v>0</v>
      </c>
      <c r="T30" s="8"/>
      <c r="U30" s="8">
        <v>199137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32</v>
      </c>
      <c r="D32" s="8"/>
      <c r="E32" s="8">
        <v>244</v>
      </c>
      <c r="F32" s="8"/>
      <c r="G32" s="8">
        <v>521870.68</v>
      </c>
      <c r="H32" s="8"/>
      <c r="I32" s="8">
        <v>2974.66</v>
      </c>
      <c r="J32" s="8"/>
      <c r="K32" s="8">
        <f>I32</f>
        <v>2974.66</v>
      </c>
      <c r="L32" s="8"/>
      <c r="M32" s="8">
        <v>0</v>
      </c>
      <c r="N32" s="8"/>
      <c r="O32" s="8">
        <v>141483.97</v>
      </c>
      <c r="P32" s="8"/>
      <c r="Q32" s="8">
        <f>IF(ISERR(O32/I32),0,ROUND((+O32/I32)*100,2))</f>
        <v>4756.31</v>
      </c>
      <c r="R32" s="8"/>
      <c r="S32" s="8">
        <v>88895.54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31</v>
      </c>
      <c r="D34" s="8"/>
      <c r="E34" s="8">
        <v>280.5</v>
      </c>
      <c r="F34" s="8"/>
      <c r="G34" s="8">
        <v>798873</v>
      </c>
      <c r="H34" s="8"/>
      <c r="I34" s="8">
        <v>3035.71</v>
      </c>
      <c r="J34" s="8"/>
      <c r="K34" s="8">
        <f>I34</f>
        <v>3035.71</v>
      </c>
      <c r="L34" s="8"/>
      <c r="M34" s="8">
        <v>0</v>
      </c>
      <c r="N34" s="8"/>
      <c r="O34" s="8">
        <v>21925.34</v>
      </c>
      <c r="P34" s="8"/>
      <c r="Q34" s="8">
        <f>IF(ISERR(O34/I34),0,ROUND((+O34/I34)*100,2))</f>
        <v>722.25</v>
      </c>
      <c r="R34" s="8"/>
      <c r="S34" s="8">
        <v>0</v>
      </c>
      <c r="T34" s="8"/>
      <c r="U34" s="8">
        <v>41952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4</v>
      </c>
      <c r="D36" s="8"/>
      <c r="E36" s="8">
        <v>43</v>
      </c>
      <c r="F36" s="8"/>
      <c r="G36" s="8">
        <v>32280</v>
      </c>
      <c r="H36" s="8"/>
      <c r="I36" s="8">
        <v>183.99</v>
      </c>
      <c r="J36" s="8"/>
      <c r="K36" s="8">
        <f>I36</f>
        <v>183.99</v>
      </c>
      <c r="L36" s="8"/>
      <c r="M36" s="8">
        <v>0</v>
      </c>
      <c r="N36" s="8"/>
      <c r="O36" s="8">
        <v>2088</v>
      </c>
      <c r="P36" s="8"/>
      <c r="Q36" s="8">
        <f>IF(ISERR(O36/I36),0,ROUND((+O36/I36)*100,2))</f>
        <v>1134.84</v>
      </c>
      <c r="R36" s="8"/>
      <c r="S36" s="8">
        <v>2690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5</v>
      </c>
      <c r="D38" s="8"/>
      <c r="E38" s="8">
        <v>46</v>
      </c>
      <c r="F38" s="8"/>
      <c r="G38" s="8">
        <v>81000</v>
      </c>
      <c r="H38" s="8"/>
      <c r="I38" s="8">
        <v>307.8</v>
      </c>
      <c r="J38" s="8"/>
      <c r="K38" s="8">
        <f>I38</f>
        <v>307.8</v>
      </c>
      <c r="L38" s="8"/>
      <c r="M38" s="8">
        <v>0</v>
      </c>
      <c r="N38" s="8"/>
      <c r="O38" s="8">
        <v>6750</v>
      </c>
      <c r="P38" s="8"/>
      <c r="Q38" s="8">
        <f>IF(ISERR(O38/I38),0,ROUND((+O38/I38)*100,2))</f>
        <v>2192.98</v>
      </c>
      <c r="R38" s="8"/>
      <c r="S38" s="8">
        <v>0</v>
      </c>
      <c r="T38" s="8"/>
      <c r="U38" s="8">
        <v>39100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23</v>
      </c>
      <c r="D40" s="8"/>
      <c r="E40" s="8">
        <v>294.3</v>
      </c>
      <c r="F40" s="8"/>
      <c r="G40" s="8">
        <v>594455</v>
      </c>
      <c r="H40" s="8"/>
      <c r="I40" s="8">
        <v>6479.58</v>
      </c>
      <c r="J40" s="8"/>
      <c r="K40" s="8">
        <f>I40</f>
        <v>6479.58</v>
      </c>
      <c r="L40" s="8"/>
      <c r="M40" s="8">
        <v>0</v>
      </c>
      <c r="N40" s="8"/>
      <c r="O40" s="8">
        <v>95086.1</v>
      </c>
      <c r="P40" s="8"/>
      <c r="Q40" s="8">
        <f>IF(ISERR(O40/I40),0,ROUND((+O40/I40)*100,2))</f>
        <v>1467.47</v>
      </c>
      <c r="R40" s="8"/>
      <c r="S40" s="8">
        <v>108410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42</v>
      </c>
      <c r="C42" s="7">
        <v>9</v>
      </c>
      <c r="D42" s="8"/>
      <c r="E42" s="8">
        <v>32</v>
      </c>
      <c r="F42" s="8"/>
      <c r="G42" s="8">
        <v>51800</v>
      </c>
      <c r="H42" s="8"/>
      <c r="I42" s="8">
        <v>196.84</v>
      </c>
      <c r="J42" s="8"/>
      <c r="K42" s="8">
        <f>I42</f>
        <v>196.84</v>
      </c>
      <c r="L42" s="8"/>
      <c r="M42" s="8">
        <v>0</v>
      </c>
      <c r="N42" s="8"/>
      <c r="O42" s="8">
        <v>15540</v>
      </c>
      <c r="P42" s="8"/>
      <c r="Q42" s="8">
        <f>IF(ISERR(O42/I42),0,ROUND((+O42/I42)*100,2))</f>
        <v>7894.74</v>
      </c>
      <c r="R42" s="8"/>
      <c r="S42" s="8">
        <v>0</v>
      </c>
      <c r="T42" s="8"/>
      <c r="U42" s="8">
        <v>48600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1230</v>
      </c>
      <c r="D46" s="8"/>
      <c r="E46" s="8">
        <f>SUM(E16:E42)</f>
        <v>13130.739999999998</v>
      </c>
      <c r="F46" s="8"/>
      <c r="G46" s="8">
        <f>SUM(G16:G42)</f>
        <v>38469599.71</v>
      </c>
      <c r="H46" s="8"/>
      <c r="I46" s="8">
        <f>SUM(I16:I42)</f>
        <v>312516.52</v>
      </c>
      <c r="J46" s="8"/>
      <c r="K46" s="8">
        <f>SUM(K16:K42)</f>
        <v>312516.52</v>
      </c>
      <c r="L46" s="8"/>
      <c r="M46" s="8">
        <f>SUM(M16:M42)</f>
        <v>0</v>
      </c>
      <c r="N46" s="8"/>
      <c r="O46" s="8">
        <f>SUM(O16:O42)</f>
        <v>3752071.97</v>
      </c>
      <c r="P46" s="8"/>
      <c r="Q46" s="8">
        <f>IF(ISERR(O46/I46),0,ROUND((+O46/I46)*100,2))</f>
        <v>1200.6</v>
      </c>
      <c r="R46" s="8"/>
      <c r="S46" s="8">
        <f>SUM(S16:S42)</f>
        <v>974140.5700000001</v>
      </c>
      <c r="T46" s="8"/>
      <c r="U46" s="8">
        <f>SUM(U16:U42)</f>
        <v>4323448</v>
      </c>
    </row>
    <row r="47" ht="15">
      <c r="A47" s="15"/>
    </row>
    <row r="48" spans="1:21" ht="15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