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LIMITED" sheetId="1" r:id="rId1"/>
    <sheet name="BUY UP" sheetId="2" r:id="rId2"/>
    <sheet name="CAT" sheetId="3" r:id="rId3"/>
  </sheets>
  <definedNames>
    <definedName name="_xlnm.Print_Area" localSheetId="2">'CAT'!$A$1:$U$48</definedName>
    <definedName name="_xlnm.Print_Area">'BUY UP'!$A$1:$U$48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<sst xmlns="http://schemas.openxmlformats.org/spreadsheetml/2006/main" count="387" uniqueCount="46">
  <si>
    <t>-</t>
  </si>
  <si>
    <t>INSURANCE</t>
  </si>
  <si>
    <t>Coffee Crop</t>
  </si>
  <si>
    <t>Coffee Plantation</t>
  </si>
  <si>
    <t>Plantain &amp; Banana</t>
  </si>
  <si>
    <t>Sugar Cane</t>
  </si>
  <si>
    <t>Vegetables</t>
  </si>
  <si>
    <t>Orchard Crop</t>
  </si>
  <si>
    <t>Orchard Plantation</t>
  </si>
  <si>
    <t>Orange Crop</t>
  </si>
  <si>
    <t>Orange Plantation</t>
  </si>
  <si>
    <t>Citron Crop</t>
  </si>
  <si>
    <t>Citron Plantation</t>
  </si>
  <si>
    <t>Banana Crop</t>
  </si>
  <si>
    <t>Totals</t>
  </si>
  <si>
    <t>=</t>
  </si>
  <si>
    <t>NUMBER</t>
  </si>
  <si>
    <t>OF</t>
  </si>
  <si>
    <t>POLICIES</t>
  </si>
  <si>
    <t>ACRES</t>
  </si>
  <si>
    <t>INSURED</t>
  </si>
  <si>
    <t>AGRICULTURAL INSURANCE CORPORATION OF</t>
  </si>
  <si>
    <t>SUMMARY OF REMITTANCE &amp; REPORTING</t>
  </si>
  <si>
    <t>AMOUNT</t>
  </si>
  <si>
    <t>COVERAGE</t>
  </si>
  <si>
    <t>PUERTO RICO</t>
  </si>
  <si>
    <t>PREMIUM</t>
  </si>
  <si>
    <t>BEFORE</t>
  </si>
  <si>
    <t>SUBSIDY</t>
  </si>
  <si>
    <t>PREMIUM AFTER</t>
  </si>
  <si>
    <t>SUBSIDY OR</t>
  </si>
  <si>
    <t>PAYMENT</t>
  </si>
  <si>
    <t>CLAIMS</t>
  </si>
  <si>
    <t>PAID</t>
  </si>
  <si>
    <t>LOSS</t>
  </si>
  <si>
    <t>RATIO</t>
  </si>
  <si>
    <t>UNITS OF</t>
  </si>
  <si>
    <t>PRODUCTION</t>
  </si>
  <si>
    <t>OF TREES</t>
  </si>
  <si>
    <t>(PLANTS)</t>
  </si>
  <si>
    <t>Papaya Plantation</t>
  </si>
  <si>
    <t>Papaya Crop</t>
  </si>
  <si>
    <t>1999 - 2000 BUY-UP COVERAGE</t>
  </si>
  <si>
    <t>1999 - 2000 CAT COVERAGE</t>
  </si>
  <si>
    <t>1999 - 2000 LIMITED (BUY-UP50) COVERAGE</t>
  </si>
  <si>
    <t>AS OF 12/15/2000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</si>
</sst>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fill"/>
    </xf>
    <xf numFmtId="4" fontId="4" fillId="0" borderId="0" xfId="0" applyNumberFormat="1" applyFont="1" applyAlignment="1">
      <alignment horizontal="fill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fill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0" customWidth="1"/>
    <col min="2" max="2" width="1.66796875" style="0" customWidth="1"/>
    <col min="3" max="3" width="11.6640625" style="0" customWidth="1"/>
    <col min="4" max="4" width="1.66796875" style="0" customWidth="1"/>
    <col min="5" max="5" width="11.6640625" style="0" customWidth="1"/>
    <col min="6" max="6" width="1.66796875" style="0" customWidth="1"/>
    <col min="7" max="7" width="16.77734375" style="0" customWidth="1"/>
    <col min="8" max="8" width="1.66796875" style="0" customWidth="1"/>
    <col min="9" max="9" width="14.6640625" style="0" customWidth="1"/>
    <col min="10" max="10" width="1.66796875" style="0" customWidth="1"/>
    <col min="11" max="11" width="14.6640625" style="0" customWidth="1"/>
    <col min="12" max="12" width="1.66796875" style="0" customWidth="1"/>
    <col min="13" max="13" width="14.6640625" style="0" customWidth="1"/>
    <col min="14" max="14" width="1.66796875" style="0" customWidth="1"/>
    <col min="15" max="15" width="14.6640625" style="0" customWidth="1"/>
    <col min="16" max="16" width="1.66796875" style="0" customWidth="1"/>
    <col min="17" max="17" width="11.6640625" style="0" customWidth="1"/>
    <col min="18" max="18" width="1.66796875" style="0" customWidth="1"/>
    <col min="19" max="19" width="14.6640625" style="0" customWidth="1"/>
    <col min="20" max="20" width="1.66796875" style="0" customWidth="1"/>
    <col min="21" max="21" width="14.6640625" style="0" customWidth="1"/>
  </cols>
  <sheetData>
    <row r="1" spans="1:21" ht="15.75" customHeight="1">
      <c r="A1" s="11"/>
      <c r="B1" s="1"/>
      <c r="C1" s="1"/>
      <c r="D1" s="1"/>
      <c r="E1" s="1"/>
      <c r="F1" s="1"/>
      <c r="G1" s="2" t="s">
        <v>21</v>
      </c>
      <c r="H1" s="3"/>
      <c r="I1" s="3"/>
      <c r="J1" s="3"/>
      <c r="K1" s="3"/>
      <c r="L1" s="3"/>
      <c r="M1" s="3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2"/>
      <c r="B2" s="1"/>
      <c r="C2" s="1"/>
      <c r="D2" s="1"/>
      <c r="E2" s="1"/>
      <c r="F2" s="1"/>
      <c r="G2" s="1"/>
      <c r="H2" s="1"/>
      <c r="I2" s="2" t="s">
        <v>25</v>
      </c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>
      <c r="A3" s="1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customHeight="1">
      <c r="A4" s="1"/>
      <c r="B4" s="1"/>
      <c r="C4" s="1"/>
      <c r="D4" s="1"/>
      <c r="E4" s="1"/>
      <c r="F4" s="1"/>
      <c r="G4" s="2" t="s">
        <v>44</v>
      </c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</row>
    <row r="5" spans="1:21" ht="15.75" customHeight="1">
      <c r="A5" s="1"/>
      <c r="B5" s="1"/>
      <c r="C5" s="1"/>
      <c r="D5" s="1"/>
      <c r="E5" s="1"/>
      <c r="F5" s="1"/>
      <c r="G5" s="2" t="s">
        <v>22</v>
      </c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</row>
    <row r="6" spans="1:21" ht="15.75" customHeight="1">
      <c r="A6" s="1"/>
      <c r="B6" s="1"/>
      <c r="C6" s="1"/>
      <c r="D6" s="1"/>
      <c r="E6" s="1"/>
      <c r="F6" s="1"/>
      <c r="G6" s="2" t="s">
        <v>45</v>
      </c>
      <c r="H6" s="3"/>
      <c r="I6" s="3"/>
      <c r="J6" s="3"/>
      <c r="K6" s="3"/>
      <c r="L6" s="3"/>
      <c r="M6" s="3"/>
      <c r="N6" s="1"/>
      <c r="O6" s="1"/>
      <c r="P6" s="1"/>
      <c r="Q6" s="1"/>
      <c r="R6" s="1"/>
      <c r="S6" s="1"/>
      <c r="T6" s="1"/>
      <c r="U6" s="1"/>
    </row>
    <row r="7" spans="1:21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customHeight="1">
      <c r="A8" s="13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5.75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.75" customHeight="1">
      <c r="A10" s="1"/>
      <c r="B10" s="1"/>
      <c r="C10" s="5" t="s">
        <v>16</v>
      </c>
      <c r="D10" s="5"/>
      <c r="E10" s="5" t="s">
        <v>19</v>
      </c>
      <c r="F10" s="5"/>
      <c r="G10" s="5" t="s">
        <v>23</v>
      </c>
      <c r="H10" s="5"/>
      <c r="I10" s="5" t="s">
        <v>26</v>
      </c>
      <c r="J10" s="5"/>
      <c r="K10" s="5"/>
      <c r="L10" s="5"/>
      <c r="M10" s="5" t="s">
        <v>29</v>
      </c>
      <c r="N10" s="5"/>
      <c r="O10" s="5" t="s">
        <v>32</v>
      </c>
      <c r="P10" s="5"/>
      <c r="Q10" s="5" t="s">
        <v>34</v>
      </c>
      <c r="R10" s="5"/>
      <c r="S10" s="5" t="s">
        <v>36</v>
      </c>
      <c r="T10" s="5"/>
      <c r="U10" s="5" t="s">
        <v>16</v>
      </c>
    </row>
    <row r="11" spans="1:21" ht="15.75" customHeight="1">
      <c r="A11" s="14" t="s">
        <v>1</v>
      </c>
      <c r="B11" s="1"/>
      <c r="C11" s="5" t="s">
        <v>17</v>
      </c>
      <c r="D11" s="5"/>
      <c r="E11" s="5" t="s">
        <v>20</v>
      </c>
      <c r="F11" s="5"/>
      <c r="G11" s="5" t="s">
        <v>24</v>
      </c>
      <c r="H11" s="5"/>
      <c r="I11" s="5" t="s">
        <v>27</v>
      </c>
      <c r="J11" s="5"/>
      <c r="K11" s="5" t="s">
        <v>28</v>
      </c>
      <c r="L11" s="5"/>
      <c r="M11" s="5" t="s">
        <v>30</v>
      </c>
      <c r="N11" s="5"/>
      <c r="O11" s="5" t="s">
        <v>33</v>
      </c>
      <c r="P11" s="5"/>
      <c r="Q11" s="5" t="s">
        <v>35</v>
      </c>
      <c r="R11" s="5"/>
      <c r="S11" s="5" t="s">
        <v>37</v>
      </c>
      <c r="T11" s="5"/>
      <c r="U11" s="5" t="s">
        <v>38</v>
      </c>
    </row>
    <row r="12" spans="1:21" ht="15.75" customHeight="1">
      <c r="A12" s="1"/>
      <c r="B12" s="1"/>
      <c r="C12" s="5" t="s">
        <v>18</v>
      </c>
      <c r="D12" s="5"/>
      <c r="E12" s="5"/>
      <c r="F12" s="5"/>
      <c r="G12" s="5"/>
      <c r="H12" s="5"/>
      <c r="I12" s="5" t="s">
        <v>28</v>
      </c>
      <c r="J12" s="5"/>
      <c r="K12" s="5"/>
      <c r="L12" s="5"/>
      <c r="M12" s="5" t="s">
        <v>31</v>
      </c>
      <c r="N12" s="5"/>
      <c r="O12" s="5"/>
      <c r="P12" s="5"/>
      <c r="Q12" s="5"/>
      <c r="R12" s="5"/>
      <c r="S12" s="5" t="s">
        <v>20</v>
      </c>
      <c r="T12" s="5"/>
      <c r="U12" s="5" t="s">
        <v>39</v>
      </c>
    </row>
    <row r="13" spans="1:21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6"/>
    </row>
    <row r="14" spans="1:21" ht="15.75" customHeight="1">
      <c r="A14" s="13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spans="1:21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customHeight="1">
      <c r="A16" s="18" t="s">
        <v>2</v>
      </c>
      <c r="B16" s="1"/>
      <c r="C16" s="7">
        <v>2</v>
      </c>
      <c r="D16" s="8"/>
      <c r="E16" s="8">
        <v>7.3</v>
      </c>
      <c r="F16" s="8"/>
      <c r="G16" s="8">
        <v>11898.6</v>
      </c>
      <c r="H16" s="8"/>
      <c r="I16" s="8">
        <v>318.3</v>
      </c>
      <c r="J16" s="8"/>
      <c r="K16" s="8">
        <v>105.19</v>
      </c>
      <c r="L16" s="8"/>
      <c r="M16" s="8">
        <f>I16-K16</f>
        <v>213.11</v>
      </c>
      <c r="N16" s="8"/>
      <c r="O16" s="8">
        <v>0</v>
      </c>
      <c r="P16" s="8"/>
      <c r="Q16" s="8">
        <f>IF(ISERR(O16/I16),0,ROUND((+O16/I16)*100,2))</f>
        <v>0</v>
      </c>
      <c r="R16" s="8"/>
      <c r="S16" s="8">
        <v>84.99</v>
      </c>
      <c r="T16" s="8"/>
      <c r="U16" s="8">
        <v>0</v>
      </c>
    </row>
    <row r="17" spans="1:21" ht="15.75" customHeight="1">
      <c r="A17" s="18"/>
      <c r="B17" s="1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 customHeight="1">
      <c r="A18" s="18" t="s">
        <v>3</v>
      </c>
      <c r="B18" s="1"/>
      <c r="C18" s="7">
        <v>3</v>
      </c>
      <c r="D18" s="8"/>
      <c r="E18" s="8">
        <v>9.3</v>
      </c>
      <c r="F18" s="8"/>
      <c r="G18" s="8">
        <v>25998.25</v>
      </c>
      <c r="H18" s="8"/>
      <c r="I18" s="8">
        <v>187.19</v>
      </c>
      <c r="J18" s="8"/>
      <c r="K18" s="8">
        <v>111.8</v>
      </c>
      <c r="L18" s="8"/>
      <c r="M18" s="8">
        <f>I18-K18</f>
        <v>75.39</v>
      </c>
      <c r="N18" s="8"/>
      <c r="O18" s="8">
        <v>0</v>
      </c>
      <c r="P18" s="8"/>
      <c r="Q18" s="8">
        <f>IF(ISERR(O18/I18),0,ROUND((+O18/I18)*100,2))</f>
        <v>0</v>
      </c>
      <c r="R18" s="8"/>
      <c r="S18" s="8">
        <v>0</v>
      </c>
      <c r="T18" s="8"/>
      <c r="U18" s="8">
        <v>10970</v>
      </c>
    </row>
    <row r="19" spans="1:21" ht="15.75" customHeight="1">
      <c r="A19" s="18"/>
      <c r="B19" s="1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 customHeight="1">
      <c r="A20" s="18" t="s">
        <v>4</v>
      </c>
      <c r="B20" s="1"/>
      <c r="C20" s="7">
        <v>16</v>
      </c>
      <c r="D20" s="8"/>
      <c r="E20" s="8">
        <v>159.5</v>
      </c>
      <c r="F20" s="8"/>
      <c r="G20" s="8">
        <v>411065</v>
      </c>
      <c r="H20" s="8"/>
      <c r="I20" s="8">
        <v>7440.27</v>
      </c>
      <c r="J20" s="8"/>
      <c r="K20" s="8">
        <v>4480.6</v>
      </c>
      <c r="L20" s="8"/>
      <c r="M20" s="8">
        <f>I20-K20</f>
        <v>2959.67</v>
      </c>
      <c r="N20" s="8"/>
      <c r="O20" s="8">
        <v>8680</v>
      </c>
      <c r="P20" s="8"/>
      <c r="Q20" s="8">
        <f>IF(ISERR(O20/I20),0,ROUND((+O20/I20)*100,2))</f>
        <v>116.66</v>
      </c>
      <c r="R20" s="8"/>
      <c r="S20" s="8">
        <v>0</v>
      </c>
      <c r="T20" s="8"/>
      <c r="U20" s="8">
        <v>131700</v>
      </c>
    </row>
    <row r="21" spans="1:21" ht="15.75" customHeight="1">
      <c r="A21" s="18"/>
      <c r="B21" s="1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 customHeight="1">
      <c r="A22" s="18" t="s">
        <v>41</v>
      </c>
      <c r="B22" s="1"/>
      <c r="C22" s="7">
        <v>0</v>
      </c>
      <c r="D22" s="8"/>
      <c r="E22" s="8">
        <v>0</v>
      </c>
      <c r="F22" s="8"/>
      <c r="G22" s="8">
        <v>0</v>
      </c>
      <c r="H22" s="8"/>
      <c r="I22" s="8">
        <v>0</v>
      </c>
      <c r="J22" s="8"/>
      <c r="K22" s="8">
        <v>0</v>
      </c>
      <c r="L22" s="8"/>
      <c r="M22" s="8">
        <f>I22-K22</f>
        <v>0</v>
      </c>
      <c r="N22" s="8"/>
      <c r="O22" s="8">
        <v>0</v>
      </c>
      <c r="P22" s="8"/>
      <c r="Q22" s="8">
        <f>IF(ISERR(O22/I22),0,ROUND((+O22/I22)*100,2))</f>
        <v>0</v>
      </c>
      <c r="R22" s="8"/>
      <c r="S22" s="8">
        <v>0</v>
      </c>
      <c r="T22" s="8"/>
      <c r="U22" s="8">
        <v>0</v>
      </c>
    </row>
    <row r="23" spans="1:21" ht="15.75" customHeight="1">
      <c r="A23" s="18"/>
      <c r="B23" s="1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 customHeight="1">
      <c r="A24" s="18" t="s">
        <v>5</v>
      </c>
      <c r="B24" s="1"/>
      <c r="C24" s="7">
        <v>0</v>
      </c>
      <c r="D24" s="8"/>
      <c r="E24" s="8">
        <v>0</v>
      </c>
      <c r="F24" s="8"/>
      <c r="G24" s="8">
        <v>0</v>
      </c>
      <c r="H24" s="8"/>
      <c r="I24" s="8">
        <v>0</v>
      </c>
      <c r="J24" s="8"/>
      <c r="K24" s="8">
        <v>0</v>
      </c>
      <c r="L24" s="8"/>
      <c r="M24" s="8">
        <f>I24-K24</f>
        <v>0</v>
      </c>
      <c r="N24" s="8"/>
      <c r="O24" s="8">
        <v>0</v>
      </c>
      <c r="P24" s="8"/>
      <c r="Q24" s="8">
        <f>IF(ISERR(O24/I24),0,ROUND((+O24/I24)*100,2))</f>
        <v>0</v>
      </c>
      <c r="R24" s="8"/>
      <c r="S24" s="8">
        <v>0</v>
      </c>
      <c r="T24" s="8"/>
      <c r="U24" s="8">
        <v>0</v>
      </c>
    </row>
    <row r="25" spans="1:21" ht="15.75" customHeight="1">
      <c r="A25" s="18"/>
      <c r="B25" s="1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 customHeight="1">
      <c r="A26" s="18" t="s">
        <v>6</v>
      </c>
      <c r="B26" s="1"/>
      <c r="C26" s="7">
        <v>0</v>
      </c>
      <c r="D26" s="8"/>
      <c r="E26" s="8">
        <v>0</v>
      </c>
      <c r="F26" s="8"/>
      <c r="G26" s="8">
        <v>0</v>
      </c>
      <c r="H26" s="8"/>
      <c r="I26" s="8">
        <v>0</v>
      </c>
      <c r="J26" s="8"/>
      <c r="K26" s="8">
        <v>0</v>
      </c>
      <c r="L26" s="8"/>
      <c r="M26" s="8">
        <f>I26-K26</f>
        <v>0</v>
      </c>
      <c r="N26" s="8"/>
      <c r="O26" s="8">
        <v>0</v>
      </c>
      <c r="P26" s="8"/>
      <c r="Q26" s="8">
        <f>IF(ISERR(O26/I26),0,ROUND((+O26/I26)*100,2))</f>
        <v>0</v>
      </c>
      <c r="R26" s="8"/>
      <c r="S26" s="8">
        <v>0</v>
      </c>
      <c r="T26" s="8"/>
      <c r="U26" s="8">
        <v>0</v>
      </c>
    </row>
    <row r="27" spans="1:21" ht="15.75" customHeight="1">
      <c r="A27" s="18"/>
      <c r="B27" s="1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 customHeight="1">
      <c r="A28" s="18" t="s">
        <v>7</v>
      </c>
      <c r="B28" s="1"/>
      <c r="C28" s="7">
        <v>5</v>
      </c>
      <c r="D28" s="8"/>
      <c r="E28" s="8">
        <v>120.5</v>
      </c>
      <c r="F28" s="8"/>
      <c r="G28" s="8">
        <v>400850</v>
      </c>
      <c r="H28" s="8"/>
      <c r="I28" s="8">
        <v>3808.08</v>
      </c>
      <c r="J28" s="8"/>
      <c r="K28" s="8">
        <v>2284.85</v>
      </c>
      <c r="L28" s="8"/>
      <c r="M28" s="8">
        <f>I28-K28</f>
        <v>1523.23</v>
      </c>
      <c r="N28" s="8"/>
      <c r="O28" s="8">
        <v>0</v>
      </c>
      <c r="P28" s="8"/>
      <c r="Q28" s="8">
        <f>IF(ISERR(O28/I28),0,ROUND((+O28/I28)*100,2))</f>
        <v>0</v>
      </c>
      <c r="R28" s="8"/>
      <c r="S28" s="8">
        <v>12447.5</v>
      </c>
      <c r="T28" s="8"/>
      <c r="U28" s="8">
        <v>0</v>
      </c>
    </row>
    <row r="29" spans="1:21" ht="15.75" customHeight="1">
      <c r="A29" s="18"/>
      <c r="B29" s="1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 customHeight="1">
      <c r="A30" s="18" t="s">
        <v>8</v>
      </c>
      <c r="B30" s="1"/>
      <c r="C30" s="7">
        <v>2</v>
      </c>
      <c r="D30" s="8"/>
      <c r="E30" s="8">
        <v>37.1</v>
      </c>
      <c r="F30" s="8"/>
      <c r="G30" s="8">
        <v>148400</v>
      </c>
      <c r="H30" s="8"/>
      <c r="I30" s="8">
        <v>934.92</v>
      </c>
      <c r="J30" s="8"/>
      <c r="K30" s="8">
        <v>563.92</v>
      </c>
      <c r="L30" s="8"/>
      <c r="M30" s="8">
        <f>I30-K30</f>
        <v>371</v>
      </c>
      <c r="N30" s="8"/>
      <c r="O30" s="8">
        <v>0</v>
      </c>
      <c r="P30" s="8"/>
      <c r="Q30" s="8">
        <f>IF(ISERR(O30/I30),0,ROUND((+O30/I30)*100,2))</f>
        <v>0</v>
      </c>
      <c r="R30" s="8"/>
      <c r="S30" s="8">
        <v>0</v>
      </c>
      <c r="T30" s="8"/>
      <c r="U30" s="8">
        <v>1669.5</v>
      </c>
    </row>
    <row r="31" spans="1:21" ht="15.75" customHeight="1">
      <c r="A31" s="18"/>
      <c r="B31" s="1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 customHeight="1">
      <c r="A32" s="18" t="s">
        <v>9</v>
      </c>
      <c r="B32" s="1"/>
      <c r="C32" s="7">
        <v>0</v>
      </c>
      <c r="D32" s="8"/>
      <c r="E32" s="8">
        <v>0</v>
      </c>
      <c r="F32" s="8"/>
      <c r="G32" s="8">
        <v>0</v>
      </c>
      <c r="H32" s="8"/>
      <c r="I32" s="8">
        <v>0</v>
      </c>
      <c r="J32" s="8"/>
      <c r="K32" s="8">
        <v>0</v>
      </c>
      <c r="L32" s="8"/>
      <c r="M32" s="8">
        <f>I32-K32</f>
        <v>0</v>
      </c>
      <c r="N32" s="8"/>
      <c r="O32" s="8">
        <v>0</v>
      </c>
      <c r="P32" s="8"/>
      <c r="Q32" s="8">
        <f>IF(ISERR(O32/I32),0,ROUND((+O32/I32)*100,2))</f>
        <v>0</v>
      </c>
      <c r="R32" s="8"/>
      <c r="S32" s="8">
        <v>0</v>
      </c>
      <c r="T32" s="8"/>
      <c r="U32" s="8">
        <v>0</v>
      </c>
    </row>
    <row r="33" spans="1:21" ht="15.75" customHeight="1">
      <c r="A33" s="18"/>
      <c r="B33" s="1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 customHeight="1">
      <c r="A34" s="18" t="s">
        <v>10</v>
      </c>
      <c r="B34" s="1"/>
      <c r="C34" s="7">
        <v>0</v>
      </c>
      <c r="D34" s="8"/>
      <c r="E34" s="8">
        <v>0</v>
      </c>
      <c r="F34" s="8"/>
      <c r="G34" s="8">
        <v>0</v>
      </c>
      <c r="H34" s="8"/>
      <c r="I34" s="8">
        <v>0</v>
      </c>
      <c r="J34" s="8"/>
      <c r="K34" s="8">
        <v>0</v>
      </c>
      <c r="L34" s="8"/>
      <c r="M34" s="8">
        <f>I34-K34</f>
        <v>0</v>
      </c>
      <c r="N34" s="8"/>
      <c r="O34" s="8">
        <v>0</v>
      </c>
      <c r="P34" s="8"/>
      <c r="Q34" s="8">
        <f>IF(ISERR(O34/I34),0,ROUND((+O34/I34)*100,2))</f>
        <v>0</v>
      </c>
      <c r="R34" s="8"/>
      <c r="S34" s="8">
        <v>0</v>
      </c>
      <c r="T34" s="8"/>
      <c r="U34" s="8">
        <v>0</v>
      </c>
    </row>
    <row r="35" spans="1:21" ht="15.75" customHeight="1">
      <c r="A35" s="18"/>
      <c r="B35" s="1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 customHeight="1">
      <c r="A36" s="18" t="s">
        <v>11</v>
      </c>
      <c r="B36" s="1"/>
      <c r="C36" s="7">
        <v>0</v>
      </c>
      <c r="D36" s="8"/>
      <c r="E36" s="8">
        <v>0</v>
      </c>
      <c r="F36" s="8"/>
      <c r="G36" s="8">
        <v>0</v>
      </c>
      <c r="H36" s="8"/>
      <c r="I36" s="8">
        <v>0</v>
      </c>
      <c r="J36" s="8"/>
      <c r="K36" s="8">
        <v>0</v>
      </c>
      <c r="L36" s="8"/>
      <c r="M36" s="8">
        <f>I36-K36</f>
        <v>0</v>
      </c>
      <c r="N36" s="8"/>
      <c r="O36" s="8">
        <v>0</v>
      </c>
      <c r="P36" s="8"/>
      <c r="Q36" s="8">
        <f>IF(ISERR(O36/I36),0,ROUND((+O36/I36)*100,2))</f>
        <v>0</v>
      </c>
      <c r="R36" s="8"/>
      <c r="S36" s="8">
        <v>0</v>
      </c>
      <c r="T36" s="8"/>
      <c r="U36" s="8">
        <v>0</v>
      </c>
    </row>
    <row r="37" spans="1:21" ht="15.75" customHeight="1">
      <c r="A37" s="18"/>
      <c r="B37" s="1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 customHeight="1">
      <c r="A38" s="18" t="s">
        <v>12</v>
      </c>
      <c r="B38" s="1"/>
      <c r="C38" s="7">
        <v>0</v>
      </c>
      <c r="D38" s="8"/>
      <c r="E38" s="8">
        <v>0</v>
      </c>
      <c r="F38" s="8"/>
      <c r="G38" s="8">
        <v>0</v>
      </c>
      <c r="H38" s="8"/>
      <c r="I38" s="8">
        <v>0</v>
      </c>
      <c r="J38" s="8"/>
      <c r="K38" s="8">
        <v>0</v>
      </c>
      <c r="L38" s="8"/>
      <c r="M38" s="8">
        <f>I38-K38</f>
        <v>0</v>
      </c>
      <c r="N38" s="8"/>
      <c r="O38" s="8">
        <v>0</v>
      </c>
      <c r="P38" s="8"/>
      <c r="Q38" s="8">
        <f>IF(ISERR(O38/I38),0,ROUND((+O38/I38)*100,2))</f>
        <v>0</v>
      </c>
      <c r="R38" s="8"/>
      <c r="S38" s="8">
        <v>0</v>
      </c>
      <c r="T38" s="8"/>
      <c r="U38" s="8">
        <v>0</v>
      </c>
    </row>
    <row r="39" spans="1:21" ht="15.75" customHeight="1">
      <c r="A39" s="18"/>
      <c r="B39" s="1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 customHeight="1">
      <c r="A40" s="18" t="s">
        <v>13</v>
      </c>
      <c r="B40" s="1"/>
      <c r="C40" s="7">
        <v>3</v>
      </c>
      <c r="D40" s="8"/>
      <c r="E40" s="8">
        <v>180</v>
      </c>
      <c r="F40" s="8"/>
      <c r="G40" s="8">
        <v>768245.5</v>
      </c>
      <c r="H40" s="8"/>
      <c r="I40" s="8">
        <v>13905.24</v>
      </c>
      <c r="J40" s="8"/>
      <c r="K40" s="8">
        <v>8373.87</v>
      </c>
      <c r="L40" s="8"/>
      <c r="M40" s="8">
        <f>I40-K40</f>
        <v>5531.369999999999</v>
      </c>
      <c r="N40" s="8"/>
      <c r="O40" s="8">
        <v>0</v>
      </c>
      <c r="P40" s="8"/>
      <c r="Q40" s="8">
        <f>IF(ISERR(O40/I40),0,ROUND((+O40/I40)*100,2))</f>
        <v>0</v>
      </c>
      <c r="R40" s="8"/>
      <c r="S40" s="8">
        <v>139681</v>
      </c>
      <c r="T40" s="8"/>
      <c r="U40" s="8">
        <v>0</v>
      </c>
    </row>
    <row r="41" spans="1:21" ht="15.75" customHeight="1">
      <c r="A41" s="18"/>
      <c r="B41" s="1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 customHeight="1">
      <c r="A42" s="18" t="s">
        <v>40</v>
      </c>
      <c r="B42" s="1"/>
      <c r="C42" s="7">
        <v>0</v>
      </c>
      <c r="D42" s="8"/>
      <c r="E42" s="8">
        <v>0</v>
      </c>
      <c r="F42" s="8"/>
      <c r="G42" s="8">
        <v>0</v>
      </c>
      <c r="H42" s="8"/>
      <c r="I42" s="8">
        <v>0</v>
      </c>
      <c r="J42" s="8"/>
      <c r="K42" s="8">
        <v>0</v>
      </c>
      <c r="L42" s="8"/>
      <c r="M42" s="8">
        <f>I42-K42</f>
        <v>0</v>
      </c>
      <c r="N42" s="8"/>
      <c r="O42" s="8">
        <v>0</v>
      </c>
      <c r="P42" s="8"/>
      <c r="Q42" s="8">
        <f>IF(ISERR(O42/I42),0,ROUND((+O42/I42)*100,2))</f>
        <v>0</v>
      </c>
      <c r="R42" s="8"/>
      <c r="S42" s="8">
        <v>0</v>
      </c>
      <c r="T42" s="8"/>
      <c r="U42" s="8">
        <v>0</v>
      </c>
    </row>
    <row r="43" spans="1:21" ht="15.75" customHeight="1">
      <c r="A43" s="18"/>
      <c r="B43" s="1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 customHeight="1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 customHeight="1">
      <c r="A45" s="18"/>
      <c r="B45" s="1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 customHeight="1">
      <c r="A46" s="18" t="s">
        <v>14</v>
      </c>
      <c r="B46" s="1"/>
      <c r="C46" s="7">
        <f>SUM(C16:C42)</f>
        <v>31</v>
      </c>
      <c r="D46" s="8"/>
      <c r="E46" s="8">
        <f>SUM(E16:E42)</f>
        <v>513.7</v>
      </c>
      <c r="F46" s="8"/>
      <c r="G46" s="8">
        <f>SUM(G16:G42)</f>
        <v>1766457.35</v>
      </c>
      <c r="H46" s="8"/>
      <c r="I46" s="8">
        <f>SUM(I16:I42)</f>
        <v>26594</v>
      </c>
      <c r="J46" s="8"/>
      <c r="K46" s="8">
        <f>SUM(K16:K42)</f>
        <v>15920.230000000001</v>
      </c>
      <c r="L46" s="8"/>
      <c r="M46" s="8">
        <f>SUM(M16:M42)</f>
        <v>10673.769999999999</v>
      </c>
      <c r="N46" s="8"/>
      <c r="O46" s="8">
        <f>SUM(O16:O42)</f>
        <v>8680</v>
      </c>
      <c r="P46" s="8"/>
      <c r="Q46" s="8">
        <f>IF(ISERR(O46/I46),0,ROUND((+O46/I46)*100,2))</f>
        <v>32.64</v>
      </c>
      <c r="R46" s="8"/>
      <c r="S46" s="8">
        <f>SUM(S16:S42)</f>
        <v>152213.49</v>
      </c>
      <c r="T46" s="8"/>
      <c r="U46" s="8">
        <f>SUM(U16:U42)</f>
        <v>144339.5</v>
      </c>
    </row>
    <row r="47" spans="1:2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>
      <c r="A48" s="13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5.75" customHeight="1"/>
    <row r="50" ht="15.75" customHeight="1"/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 customHeight="1">
      <c r="A1" s="11"/>
      <c r="G1" s="2" t="s">
        <v>21</v>
      </c>
      <c r="H1" s="3"/>
      <c r="I1" s="3"/>
      <c r="J1" s="3"/>
      <c r="K1" s="3"/>
      <c r="L1" s="3"/>
      <c r="M1" s="3"/>
    </row>
    <row r="2" spans="1:11" ht="15.75" customHeight="1">
      <c r="A2" s="12"/>
      <c r="I2" s="2" t="s">
        <v>25</v>
      </c>
      <c r="J2" s="3"/>
      <c r="K2" s="3"/>
    </row>
    <row r="3" ht="15.75" customHeight="1">
      <c r="A3" s="12"/>
    </row>
    <row r="4" spans="7:13" ht="15.75" customHeight="1">
      <c r="G4" s="2" t="s">
        <v>42</v>
      </c>
      <c r="H4" s="3"/>
      <c r="I4" s="3"/>
      <c r="J4" s="3"/>
      <c r="K4" s="3"/>
      <c r="L4" s="3"/>
      <c r="M4" s="3"/>
    </row>
    <row r="5" spans="7:13" ht="15.75" customHeight="1">
      <c r="G5" s="2" t="s">
        <v>22</v>
      </c>
      <c r="H5" s="3"/>
      <c r="I5" s="3"/>
      <c r="J5" s="3"/>
      <c r="K5" s="3"/>
      <c r="L5" s="3"/>
      <c r="M5" s="3"/>
    </row>
    <row r="6" spans="7:13" ht="15.75" customHeight="1">
      <c r="G6" s="2" t="s">
        <v>45</v>
      </c>
      <c r="H6" s="3"/>
      <c r="I6" s="3"/>
      <c r="J6" s="3"/>
      <c r="K6" s="3"/>
      <c r="L6" s="3"/>
      <c r="M6" s="3"/>
    </row>
    <row r="7" ht="15.75" customHeight="1"/>
    <row r="8" spans="1:21" ht="15.75" customHeight="1">
      <c r="A8" s="13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5.75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3:21" ht="15.75" customHeight="1">
      <c r="C10" s="5" t="s">
        <v>16</v>
      </c>
      <c r="D10" s="5"/>
      <c r="E10" s="5" t="s">
        <v>19</v>
      </c>
      <c r="F10" s="5"/>
      <c r="G10" s="5" t="s">
        <v>23</v>
      </c>
      <c r="H10" s="5"/>
      <c r="I10" s="5" t="s">
        <v>26</v>
      </c>
      <c r="J10" s="5"/>
      <c r="K10" s="5"/>
      <c r="L10" s="5"/>
      <c r="M10" s="5" t="s">
        <v>29</v>
      </c>
      <c r="N10" s="5"/>
      <c r="O10" s="5" t="s">
        <v>32</v>
      </c>
      <c r="P10" s="5"/>
      <c r="Q10" s="5" t="s">
        <v>34</v>
      </c>
      <c r="R10" s="5"/>
      <c r="S10" s="5" t="s">
        <v>36</v>
      </c>
      <c r="T10" s="5"/>
      <c r="U10" s="5" t="s">
        <v>16</v>
      </c>
    </row>
    <row r="11" spans="1:21" ht="15.75" customHeight="1">
      <c r="A11" s="14" t="s">
        <v>1</v>
      </c>
      <c r="C11" s="5" t="s">
        <v>17</v>
      </c>
      <c r="D11" s="5"/>
      <c r="E11" s="5" t="s">
        <v>20</v>
      </c>
      <c r="F11" s="5"/>
      <c r="G11" s="5" t="s">
        <v>24</v>
      </c>
      <c r="H11" s="5"/>
      <c r="I11" s="5" t="s">
        <v>27</v>
      </c>
      <c r="J11" s="5"/>
      <c r="K11" s="5" t="s">
        <v>28</v>
      </c>
      <c r="L11" s="5"/>
      <c r="M11" s="5" t="s">
        <v>30</v>
      </c>
      <c r="N11" s="5"/>
      <c r="O11" s="5" t="s">
        <v>33</v>
      </c>
      <c r="P11" s="5"/>
      <c r="Q11" s="5" t="s">
        <v>35</v>
      </c>
      <c r="R11" s="5"/>
      <c r="S11" s="5" t="s">
        <v>37</v>
      </c>
      <c r="T11" s="5"/>
      <c r="U11" s="5" t="s">
        <v>38</v>
      </c>
    </row>
    <row r="12" spans="3:21" ht="15.75" customHeight="1">
      <c r="C12" s="5" t="s">
        <v>18</v>
      </c>
      <c r="D12" s="5"/>
      <c r="E12" s="5"/>
      <c r="F12" s="5"/>
      <c r="G12" s="5"/>
      <c r="H12" s="5"/>
      <c r="I12" s="5" t="s">
        <v>28</v>
      </c>
      <c r="J12" s="5"/>
      <c r="K12" s="5"/>
      <c r="L12" s="5"/>
      <c r="M12" s="5" t="s">
        <v>31</v>
      </c>
      <c r="N12" s="5"/>
      <c r="O12" s="5"/>
      <c r="P12" s="5"/>
      <c r="Q12" s="5"/>
      <c r="R12" s="5"/>
      <c r="S12" s="5" t="s">
        <v>20</v>
      </c>
      <c r="T12" s="5"/>
      <c r="U12" s="5" t="s">
        <v>39</v>
      </c>
    </row>
    <row r="13" ht="15.75" customHeight="1">
      <c r="U13" s="6"/>
    </row>
    <row r="14" spans="1:21" ht="15.75" customHeight="1">
      <c r="A14" s="13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ht="15.75" customHeight="1"/>
    <row r="16" spans="1:21" ht="15.75" customHeight="1">
      <c r="A16" s="18" t="s">
        <v>2</v>
      </c>
      <c r="C16" s="7">
        <v>2471</v>
      </c>
      <c r="D16" s="8"/>
      <c r="E16" s="8">
        <v>14861.28</v>
      </c>
      <c r="F16" s="8"/>
      <c r="G16" s="8">
        <v>12281425.71</v>
      </c>
      <c r="H16" s="8"/>
      <c r="I16" s="8">
        <v>512547</v>
      </c>
      <c r="J16" s="8"/>
      <c r="K16" s="8">
        <v>121586.12</v>
      </c>
      <c r="L16" s="8"/>
      <c r="M16" s="8">
        <f>I16-K16</f>
        <v>390960.88</v>
      </c>
      <c r="N16" s="8"/>
      <c r="O16" s="8">
        <v>0</v>
      </c>
      <c r="P16" s="8"/>
      <c r="Q16" s="8">
        <f>IF(ISERR(O16/I16),0,ROUND((+O16/I16)*100,2))</f>
        <v>0</v>
      </c>
      <c r="R16" s="8"/>
      <c r="S16" s="8">
        <v>87996.71</v>
      </c>
      <c r="T16" s="8"/>
      <c r="U16" s="8">
        <v>0</v>
      </c>
    </row>
    <row r="17" spans="1:21" ht="15.75" customHeight="1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 customHeight="1">
      <c r="A18" s="18" t="s">
        <v>3</v>
      </c>
      <c r="C18" s="7">
        <v>1958</v>
      </c>
      <c r="D18" s="8"/>
      <c r="E18" s="8">
        <v>11220.15</v>
      </c>
      <c r="F18" s="8"/>
      <c r="G18" s="8">
        <v>25522263.96</v>
      </c>
      <c r="H18" s="8"/>
      <c r="I18" s="8">
        <v>583963.9</v>
      </c>
      <c r="J18" s="8"/>
      <c r="K18" s="8">
        <v>137773.22</v>
      </c>
      <c r="L18" s="8"/>
      <c r="M18" s="8">
        <f>I18-K18</f>
        <v>446190.68000000005</v>
      </c>
      <c r="N18" s="8"/>
      <c r="O18" s="8">
        <v>0</v>
      </c>
      <c r="P18" s="8"/>
      <c r="Q18" s="8">
        <f>IF(ISERR(O18/I18),0,ROUND((+O18/I18)*100,2))</f>
        <v>0</v>
      </c>
      <c r="R18" s="8"/>
      <c r="S18" s="8">
        <v>0</v>
      </c>
      <c r="T18" s="8"/>
      <c r="U18" s="8">
        <v>12447070.52</v>
      </c>
    </row>
    <row r="19" spans="1:21" ht="15.75" customHeight="1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 customHeight="1">
      <c r="A20" s="18" t="s">
        <v>4</v>
      </c>
      <c r="C20" s="7">
        <v>2538</v>
      </c>
      <c r="D20" s="8"/>
      <c r="E20" s="8">
        <v>16947.51</v>
      </c>
      <c r="F20" s="8"/>
      <c r="G20" s="8">
        <v>54333675.39</v>
      </c>
      <c r="H20" s="8"/>
      <c r="I20" s="8">
        <v>2915419.53</v>
      </c>
      <c r="J20" s="8"/>
      <c r="K20" s="8">
        <v>738938.27</v>
      </c>
      <c r="L20" s="8"/>
      <c r="M20" s="8">
        <f>I20-K20</f>
        <v>2176481.26</v>
      </c>
      <c r="N20" s="8"/>
      <c r="O20" s="8">
        <v>9512590.53</v>
      </c>
      <c r="P20" s="8"/>
      <c r="Q20" s="8">
        <f>IF(ISERR(O20/I20),0,ROUND((+O20/I20)*100,2))</f>
        <v>326.29</v>
      </c>
      <c r="R20" s="8"/>
      <c r="S20" s="8">
        <v>0</v>
      </c>
      <c r="T20" s="8"/>
      <c r="U20" s="8">
        <v>15635968</v>
      </c>
    </row>
    <row r="21" spans="1:21" ht="15.75" customHeight="1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 customHeight="1">
      <c r="A22" s="18" t="s">
        <v>41</v>
      </c>
      <c r="C22" s="7">
        <v>19</v>
      </c>
      <c r="D22" s="8"/>
      <c r="E22" s="8">
        <v>121.24</v>
      </c>
      <c r="F22" s="8"/>
      <c r="G22" s="8">
        <v>938598.52</v>
      </c>
      <c r="H22" s="8"/>
      <c r="I22" s="8">
        <v>27813.22</v>
      </c>
      <c r="J22" s="8"/>
      <c r="K22" s="8">
        <v>6664.05</v>
      </c>
      <c r="L22" s="8"/>
      <c r="M22" s="8">
        <f>I22-K22</f>
        <v>21149.170000000002</v>
      </c>
      <c r="N22" s="8"/>
      <c r="O22" s="8">
        <v>92350</v>
      </c>
      <c r="P22" s="8"/>
      <c r="Q22" s="8">
        <f>IF(ISERR(O22/I22),0,ROUND((+O22/I22)*100,2))</f>
        <v>332.04</v>
      </c>
      <c r="R22" s="8"/>
      <c r="S22" s="8">
        <v>93949.6</v>
      </c>
      <c r="T22" s="8"/>
      <c r="U22" s="8">
        <v>0</v>
      </c>
    </row>
    <row r="23" spans="1:21" ht="15.75" customHeight="1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 customHeight="1">
      <c r="A24" s="18" t="s">
        <v>5</v>
      </c>
      <c r="C24" s="7">
        <v>154</v>
      </c>
      <c r="D24" s="8"/>
      <c r="E24" s="8">
        <v>6673.04</v>
      </c>
      <c r="F24" s="8"/>
      <c r="G24" s="8">
        <v>2910902.02</v>
      </c>
      <c r="H24" s="8"/>
      <c r="I24" s="8">
        <v>86997.22</v>
      </c>
      <c r="J24" s="8"/>
      <c r="K24" s="8">
        <v>20667.47</v>
      </c>
      <c r="L24" s="8"/>
      <c r="M24" s="8">
        <f>I24-K24</f>
        <v>66329.75</v>
      </c>
      <c r="N24" s="8"/>
      <c r="O24" s="8">
        <v>13322.5</v>
      </c>
      <c r="P24" s="8"/>
      <c r="Q24" s="8">
        <f>IF(ISERR(O24/I24),0,ROUND((+O24/I24)*100,2))</f>
        <v>15.31</v>
      </c>
      <c r="R24" s="8"/>
      <c r="S24" s="8">
        <v>161231.06</v>
      </c>
      <c r="T24" s="8"/>
      <c r="U24" s="8">
        <v>0</v>
      </c>
    </row>
    <row r="25" spans="1:21" ht="15.75" customHeight="1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 customHeight="1">
      <c r="A26" s="18" t="s">
        <v>6</v>
      </c>
      <c r="C26" s="7">
        <v>346</v>
      </c>
      <c r="D26" s="8"/>
      <c r="E26" s="8">
        <v>1732.9</v>
      </c>
      <c r="F26" s="8"/>
      <c r="G26" s="8">
        <v>2912516.93</v>
      </c>
      <c r="H26" s="8"/>
      <c r="I26" s="8">
        <v>276441.7</v>
      </c>
      <c r="J26" s="8"/>
      <c r="K26" s="8">
        <v>73977.96</v>
      </c>
      <c r="L26" s="8"/>
      <c r="M26" s="8">
        <f>I26-K26</f>
        <v>202463.74</v>
      </c>
      <c r="N26" s="8"/>
      <c r="O26" s="8">
        <v>1053792.11</v>
      </c>
      <c r="P26" s="8"/>
      <c r="Q26" s="8">
        <f>IF(ISERR(O26/I26),0,ROUND((+O26/I26)*100,2))</f>
        <v>381.2</v>
      </c>
      <c r="R26" s="8"/>
      <c r="S26" s="8">
        <v>241165.5</v>
      </c>
      <c r="T26" s="8"/>
      <c r="U26" s="8">
        <v>0</v>
      </c>
    </row>
    <row r="27" spans="1:21" ht="15.75" customHeight="1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 customHeight="1">
      <c r="A28" s="18" t="s">
        <v>7</v>
      </c>
      <c r="C28" s="7">
        <v>24</v>
      </c>
      <c r="D28" s="8"/>
      <c r="E28" s="8">
        <v>508.94</v>
      </c>
      <c r="F28" s="8"/>
      <c r="G28" s="8">
        <v>1464219.5</v>
      </c>
      <c r="H28" s="8"/>
      <c r="I28" s="8">
        <v>31980.54</v>
      </c>
      <c r="J28" s="8"/>
      <c r="K28" s="8">
        <v>10395.95</v>
      </c>
      <c r="L28" s="8"/>
      <c r="M28" s="8">
        <f>I28-K28</f>
        <v>21584.59</v>
      </c>
      <c r="N28" s="8"/>
      <c r="O28" s="8">
        <v>34265.92</v>
      </c>
      <c r="P28" s="8"/>
      <c r="Q28" s="8">
        <f>IF(ISERR(O28/I28),0,ROUND((+O28/I28)*100,2))</f>
        <v>107.15</v>
      </c>
      <c r="R28" s="8"/>
      <c r="S28" s="8">
        <v>51692.65</v>
      </c>
      <c r="T28" s="8"/>
      <c r="U28" s="8">
        <v>0</v>
      </c>
    </row>
    <row r="29" spans="1:21" ht="15.75" customHeight="1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 customHeight="1">
      <c r="A30" s="18" t="s">
        <v>8</v>
      </c>
      <c r="C30" s="7">
        <v>11</v>
      </c>
      <c r="D30" s="8"/>
      <c r="E30" s="8">
        <v>87.57</v>
      </c>
      <c r="F30" s="8"/>
      <c r="G30" s="8">
        <v>321530</v>
      </c>
      <c r="H30" s="8"/>
      <c r="I30" s="8">
        <v>4817.45</v>
      </c>
      <c r="J30" s="8"/>
      <c r="K30" s="8">
        <v>1511.19</v>
      </c>
      <c r="L30" s="8"/>
      <c r="M30" s="8">
        <f>I30-K30</f>
        <v>3306.2599999999998</v>
      </c>
      <c r="N30" s="8"/>
      <c r="O30" s="8">
        <v>0</v>
      </c>
      <c r="P30" s="8"/>
      <c r="Q30" s="8">
        <f>IF(ISERR(O30/I30),0,ROUND((+O30/I30)*100,2))</f>
        <v>0</v>
      </c>
      <c r="R30" s="8"/>
      <c r="S30" s="8">
        <v>0</v>
      </c>
      <c r="T30" s="8"/>
      <c r="U30" s="8">
        <v>5786</v>
      </c>
    </row>
    <row r="31" spans="1:21" ht="15.75" customHeight="1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 customHeight="1">
      <c r="A32" s="18" t="s">
        <v>9</v>
      </c>
      <c r="C32" s="7">
        <v>279</v>
      </c>
      <c r="D32" s="8"/>
      <c r="E32" s="8">
        <v>1719.82</v>
      </c>
      <c r="F32" s="8"/>
      <c r="G32" s="8">
        <v>3237484.11</v>
      </c>
      <c r="H32" s="8"/>
      <c r="I32" s="8">
        <v>96532.39</v>
      </c>
      <c r="J32" s="8"/>
      <c r="K32" s="8">
        <v>22986.07</v>
      </c>
      <c r="L32" s="8"/>
      <c r="M32" s="8">
        <f>I32-K32</f>
        <v>73546.32</v>
      </c>
      <c r="N32" s="8"/>
      <c r="O32" s="8">
        <v>51098.77</v>
      </c>
      <c r="P32" s="8"/>
      <c r="Q32" s="8">
        <f>IF(ISERR(O32/I32),0,ROUND((+O32/I32)*100,2))</f>
        <v>52.93</v>
      </c>
      <c r="R32" s="8"/>
      <c r="S32" s="8">
        <v>553110.62</v>
      </c>
      <c r="T32" s="8"/>
      <c r="U32" s="8">
        <v>0</v>
      </c>
    </row>
    <row r="33" spans="1:21" ht="15.75" customHeight="1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 customHeight="1">
      <c r="A34" s="18" t="s">
        <v>10</v>
      </c>
      <c r="C34" s="7">
        <v>214</v>
      </c>
      <c r="D34" s="8"/>
      <c r="E34" s="8">
        <v>947.56</v>
      </c>
      <c r="F34" s="8"/>
      <c r="G34" s="8">
        <v>2883666.64</v>
      </c>
      <c r="H34" s="8"/>
      <c r="I34" s="8">
        <v>54322.08</v>
      </c>
      <c r="J34" s="8"/>
      <c r="K34" s="8">
        <v>13553.17</v>
      </c>
      <c r="L34" s="8"/>
      <c r="M34" s="8">
        <f>I34-K34</f>
        <v>40768.91</v>
      </c>
      <c r="N34" s="8"/>
      <c r="O34" s="8">
        <v>0</v>
      </c>
      <c r="P34" s="8"/>
      <c r="Q34" s="8">
        <f>IF(ISERR(O34/I34),0,ROUND((+O34/I34)*100,2))</f>
        <v>0</v>
      </c>
      <c r="R34" s="8"/>
      <c r="S34" s="8">
        <v>0</v>
      </c>
      <c r="T34" s="8"/>
      <c r="U34" s="8">
        <v>176934.4</v>
      </c>
    </row>
    <row r="35" spans="1:21" ht="15.75" customHeight="1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 customHeight="1">
      <c r="A36" s="18" t="s">
        <v>11</v>
      </c>
      <c r="C36" s="7">
        <v>18</v>
      </c>
      <c r="D36" s="8"/>
      <c r="E36" s="8">
        <v>95.25</v>
      </c>
      <c r="F36" s="8"/>
      <c r="G36" s="8">
        <v>106716</v>
      </c>
      <c r="H36" s="8"/>
      <c r="I36" s="8">
        <v>3212.14</v>
      </c>
      <c r="J36" s="8"/>
      <c r="K36" s="8">
        <v>757.67</v>
      </c>
      <c r="L36" s="8"/>
      <c r="M36" s="8">
        <f>I36-K36</f>
        <v>2454.47</v>
      </c>
      <c r="N36" s="8"/>
      <c r="O36" s="8">
        <v>0</v>
      </c>
      <c r="P36" s="8"/>
      <c r="Q36" s="8">
        <f>IF(ISERR(O36/I36),0,ROUND((+O36/I36)*100,2))</f>
        <v>0</v>
      </c>
      <c r="R36" s="8"/>
      <c r="S36" s="8">
        <v>8893</v>
      </c>
      <c r="T36" s="8"/>
      <c r="U36" s="8">
        <v>0</v>
      </c>
    </row>
    <row r="37" spans="1:21" ht="15.75" customHeight="1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 customHeight="1">
      <c r="A38" s="18" t="s">
        <v>12</v>
      </c>
      <c r="C38" s="7">
        <v>33</v>
      </c>
      <c r="D38" s="8"/>
      <c r="E38" s="8">
        <v>226.5</v>
      </c>
      <c r="F38" s="8"/>
      <c r="G38" s="8">
        <v>558749.85</v>
      </c>
      <c r="H38" s="8"/>
      <c r="I38" s="8">
        <v>11119.12</v>
      </c>
      <c r="J38" s="8"/>
      <c r="K38" s="8">
        <v>2626.13</v>
      </c>
      <c r="L38" s="8"/>
      <c r="M38" s="8">
        <f>I38-K38</f>
        <v>8492.990000000002</v>
      </c>
      <c r="N38" s="8"/>
      <c r="O38" s="8">
        <v>0</v>
      </c>
      <c r="P38" s="8"/>
      <c r="Q38" s="8">
        <f>IF(ISERR(O38/I38),0,ROUND((+O38/I38)*100,2))</f>
        <v>0</v>
      </c>
      <c r="R38" s="8"/>
      <c r="S38" s="8">
        <v>0</v>
      </c>
      <c r="T38" s="8"/>
      <c r="U38" s="8">
        <v>88680</v>
      </c>
    </row>
    <row r="39" spans="1:21" ht="15.75" customHeight="1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 customHeight="1">
      <c r="A40" s="18" t="s">
        <v>13</v>
      </c>
      <c r="C40" s="7">
        <v>218</v>
      </c>
      <c r="D40" s="8"/>
      <c r="E40" s="8">
        <v>1593.52</v>
      </c>
      <c r="F40" s="8"/>
      <c r="G40" s="8">
        <v>4019143.83</v>
      </c>
      <c r="H40" s="8"/>
      <c r="I40" s="8">
        <v>227074.03</v>
      </c>
      <c r="J40" s="8"/>
      <c r="K40" s="8">
        <v>54660.42</v>
      </c>
      <c r="L40" s="8"/>
      <c r="M40" s="8">
        <f>I40-K40</f>
        <v>172413.61</v>
      </c>
      <c r="N40" s="8"/>
      <c r="O40" s="8">
        <v>400239.84</v>
      </c>
      <c r="P40" s="8"/>
      <c r="Q40" s="8">
        <f>IF(ISERR(O40/I40),0,ROUND((+O40/I40)*100,2))</f>
        <v>176.26</v>
      </c>
      <c r="R40" s="8"/>
      <c r="S40" s="8">
        <v>749617.15</v>
      </c>
      <c r="T40" s="8"/>
      <c r="U40" s="8">
        <v>0</v>
      </c>
    </row>
    <row r="41" spans="1:21" ht="15.75" customHeight="1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 customHeight="1">
      <c r="A42" s="18" t="s">
        <v>40</v>
      </c>
      <c r="C42" s="7">
        <v>19</v>
      </c>
      <c r="D42" s="8"/>
      <c r="E42" s="8">
        <v>86</v>
      </c>
      <c r="F42" s="8"/>
      <c r="G42" s="8">
        <v>115870.01</v>
      </c>
      <c r="H42" s="8"/>
      <c r="I42" s="8">
        <v>2305.81</v>
      </c>
      <c r="J42" s="8"/>
      <c r="K42" s="8">
        <v>544.59</v>
      </c>
      <c r="L42" s="8"/>
      <c r="M42" s="8">
        <f>I42-K42</f>
        <v>1761.2199999999998</v>
      </c>
      <c r="N42" s="8"/>
      <c r="O42" s="8">
        <v>13628.04</v>
      </c>
      <c r="P42" s="8"/>
      <c r="Q42" s="8">
        <f>IF(ISERR(O42/I42),0,ROUND((+O42/I42)*100,2))</f>
        <v>591.03</v>
      </c>
      <c r="R42" s="8"/>
      <c r="S42" s="8">
        <v>0</v>
      </c>
      <c r="T42" s="8"/>
      <c r="U42" s="8">
        <v>70444</v>
      </c>
    </row>
    <row r="43" spans="1:21" ht="15.75" customHeight="1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 customHeight="1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 customHeight="1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 customHeight="1">
      <c r="A46" s="18" t="s">
        <v>14</v>
      </c>
      <c r="C46" s="7">
        <f>SUM(C16:C42)</f>
        <v>8302</v>
      </c>
      <c r="D46" s="8"/>
      <c r="E46" s="8">
        <f>SUM(E16:E42)</f>
        <v>56821.28</v>
      </c>
      <c r="F46" s="8"/>
      <c r="G46" s="8">
        <f>SUM(G16:G42)</f>
        <v>111606762.47</v>
      </c>
      <c r="H46" s="8"/>
      <c r="I46" s="8">
        <f>SUM(I16:I42)</f>
        <v>4834546.13</v>
      </c>
      <c r="J46" s="8"/>
      <c r="K46" s="8">
        <f>SUM(K16:K42)</f>
        <v>1206642.2799999998</v>
      </c>
      <c r="L46" s="8"/>
      <c r="M46" s="8">
        <f>SUM(M16:M42)</f>
        <v>3627903.8499999996</v>
      </c>
      <c r="N46" s="8"/>
      <c r="O46" s="8">
        <f>SUM(O16:O42)</f>
        <v>11171287.709999997</v>
      </c>
      <c r="P46" s="8"/>
      <c r="Q46" s="8">
        <f>IF(ISERR(O46/I46),0,ROUND((+O46/I46)*100,2))</f>
        <v>231.07</v>
      </c>
      <c r="R46" s="8"/>
      <c r="S46" s="8">
        <f>SUM(S16:S42)</f>
        <v>1947656.29</v>
      </c>
      <c r="T46" s="8"/>
      <c r="U46" s="8">
        <f>SUM(U16:U42)</f>
        <v>28424882.919999998</v>
      </c>
    </row>
    <row r="47" ht="15.75" customHeight="1"/>
    <row r="48" spans="1:21" ht="15.75" customHeight="1">
      <c r="A48" s="13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5.75" customHeight="1"/>
    <row r="50" ht="15.75" customHeight="1"/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 customHeight="1">
      <c r="A1" s="15"/>
      <c r="G1" s="2" t="s">
        <v>21</v>
      </c>
      <c r="H1" s="3"/>
      <c r="I1" s="3"/>
      <c r="J1" s="3"/>
      <c r="K1" s="3"/>
      <c r="L1" s="3"/>
      <c r="M1" s="3"/>
    </row>
    <row r="2" spans="1:11" ht="15.75" customHeight="1">
      <c r="A2" s="15"/>
      <c r="I2" s="2" t="s">
        <v>25</v>
      </c>
      <c r="J2" s="3"/>
      <c r="K2" s="3"/>
    </row>
    <row r="3" ht="15.75" customHeight="1">
      <c r="A3" s="15"/>
    </row>
    <row r="4" spans="1:13" ht="15.75" customHeight="1">
      <c r="A4" s="15"/>
      <c r="G4" s="2" t="s">
        <v>43</v>
      </c>
      <c r="H4" s="3"/>
      <c r="I4" s="3"/>
      <c r="J4" s="3"/>
      <c r="K4" s="3"/>
      <c r="L4" s="3"/>
      <c r="M4" s="3"/>
    </row>
    <row r="5" spans="1:13" ht="15.75" customHeight="1">
      <c r="A5" s="15"/>
      <c r="G5" s="2" t="s">
        <v>22</v>
      </c>
      <c r="H5" s="3"/>
      <c r="I5" s="3"/>
      <c r="J5" s="3"/>
      <c r="K5" s="3"/>
      <c r="L5" s="3"/>
      <c r="M5" s="3"/>
    </row>
    <row r="6" spans="1:13" ht="15.75" customHeight="1">
      <c r="A6" s="15"/>
      <c r="G6" s="2" t="s">
        <v>45</v>
      </c>
      <c r="H6" s="3"/>
      <c r="I6" s="3"/>
      <c r="J6" s="3"/>
      <c r="K6" s="3"/>
      <c r="L6" s="3"/>
      <c r="M6" s="3"/>
    </row>
    <row r="7" ht="15.75" customHeight="1">
      <c r="A7" s="15"/>
    </row>
    <row r="8" spans="1:21" ht="15.75" customHeight="1">
      <c r="A8" s="16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5.75" customHeight="1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.75" customHeight="1">
      <c r="A10" s="15"/>
      <c r="C10" s="5" t="s">
        <v>16</v>
      </c>
      <c r="D10" s="5"/>
      <c r="E10" s="5" t="s">
        <v>19</v>
      </c>
      <c r="F10" s="5"/>
      <c r="G10" s="5" t="s">
        <v>23</v>
      </c>
      <c r="H10" s="5"/>
      <c r="I10" s="5" t="s">
        <v>26</v>
      </c>
      <c r="J10" s="5"/>
      <c r="K10" s="5"/>
      <c r="L10" s="5"/>
      <c r="M10" s="5" t="s">
        <v>29</v>
      </c>
      <c r="N10" s="5"/>
      <c r="O10" s="5" t="s">
        <v>32</v>
      </c>
      <c r="P10" s="5"/>
      <c r="Q10" s="5" t="s">
        <v>34</v>
      </c>
      <c r="R10" s="5"/>
      <c r="S10" s="5" t="s">
        <v>36</v>
      </c>
      <c r="T10" s="5"/>
      <c r="U10" s="5" t="s">
        <v>16</v>
      </c>
    </row>
    <row r="11" spans="1:21" ht="15.75" customHeight="1">
      <c r="A11" s="17" t="s">
        <v>1</v>
      </c>
      <c r="C11" s="5" t="s">
        <v>17</v>
      </c>
      <c r="D11" s="5"/>
      <c r="E11" s="5" t="s">
        <v>20</v>
      </c>
      <c r="F11" s="5"/>
      <c r="G11" s="5" t="s">
        <v>24</v>
      </c>
      <c r="H11" s="5"/>
      <c r="I11" s="5" t="s">
        <v>27</v>
      </c>
      <c r="J11" s="5"/>
      <c r="K11" s="5" t="s">
        <v>28</v>
      </c>
      <c r="L11" s="5"/>
      <c r="M11" s="5" t="s">
        <v>30</v>
      </c>
      <c r="N11" s="5"/>
      <c r="O11" s="5" t="s">
        <v>33</v>
      </c>
      <c r="P11" s="5"/>
      <c r="Q11" s="5" t="s">
        <v>35</v>
      </c>
      <c r="R11" s="5"/>
      <c r="S11" s="5" t="s">
        <v>37</v>
      </c>
      <c r="T11" s="5"/>
      <c r="U11" s="5" t="s">
        <v>38</v>
      </c>
    </row>
    <row r="12" spans="1:21" ht="15.75" customHeight="1">
      <c r="A12" s="15"/>
      <c r="C12" s="5" t="s">
        <v>18</v>
      </c>
      <c r="D12" s="5"/>
      <c r="E12" s="5"/>
      <c r="F12" s="5"/>
      <c r="G12" s="5"/>
      <c r="H12" s="5"/>
      <c r="I12" s="5" t="s">
        <v>28</v>
      </c>
      <c r="J12" s="5"/>
      <c r="K12" s="5"/>
      <c r="L12" s="5"/>
      <c r="M12" s="5" t="s">
        <v>31</v>
      </c>
      <c r="N12" s="5"/>
      <c r="O12" s="5"/>
      <c r="P12" s="5"/>
      <c r="Q12" s="5"/>
      <c r="R12" s="5"/>
      <c r="S12" s="5" t="s">
        <v>20</v>
      </c>
      <c r="T12" s="5"/>
      <c r="U12" s="5" t="s">
        <v>39</v>
      </c>
    </row>
    <row r="13" spans="1:21" ht="15.75" customHeight="1">
      <c r="A13" s="15"/>
      <c r="U13" s="6"/>
    </row>
    <row r="14" spans="1:21" ht="15.75" customHeight="1">
      <c r="A14" s="16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ht="15.75" customHeight="1">
      <c r="A15" s="15"/>
    </row>
    <row r="16" spans="1:21" ht="15.75" customHeight="1">
      <c r="A16" s="18" t="s">
        <v>2</v>
      </c>
      <c r="C16" s="7">
        <v>268</v>
      </c>
      <c r="D16" s="8"/>
      <c r="E16" s="8">
        <v>1428.82</v>
      </c>
      <c r="F16" s="8"/>
      <c r="G16" s="8">
        <v>947164.4</v>
      </c>
      <c r="H16" s="8"/>
      <c r="I16" s="8">
        <v>7482.64</v>
      </c>
      <c r="J16" s="8"/>
      <c r="K16" s="8">
        <f>I16</f>
        <v>7482.64</v>
      </c>
      <c r="L16" s="8"/>
      <c r="M16" s="8">
        <v>0</v>
      </c>
      <c r="N16" s="8"/>
      <c r="O16" s="8">
        <v>0</v>
      </c>
      <c r="P16" s="8"/>
      <c r="Q16" s="8">
        <f>IF(ISERR(O16/I16),0,ROUND((+O16/I16)*100,2))</f>
        <v>0</v>
      </c>
      <c r="R16" s="8"/>
      <c r="S16" s="8">
        <v>6765.46</v>
      </c>
      <c r="T16" s="8"/>
      <c r="U16" s="8">
        <v>0</v>
      </c>
    </row>
    <row r="17" spans="1:21" ht="15.75" customHeight="1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 customHeight="1">
      <c r="A18" s="18" t="s">
        <v>3</v>
      </c>
      <c r="C18" s="7">
        <v>238</v>
      </c>
      <c r="D18" s="8"/>
      <c r="E18" s="8">
        <v>1253.78</v>
      </c>
      <c r="F18" s="8"/>
      <c r="G18" s="8">
        <v>2593112.95</v>
      </c>
      <c r="H18" s="8"/>
      <c r="I18" s="8">
        <v>11150.59</v>
      </c>
      <c r="J18" s="8"/>
      <c r="K18" s="8">
        <f>I18</f>
        <v>11150.59</v>
      </c>
      <c r="L18" s="8"/>
      <c r="M18" s="8">
        <v>0</v>
      </c>
      <c r="N18" s="8"/>
      <c r="O18" s="8">
        <v>0</v>
      </c>
      <c r="P18" s="8"/>
      <c r="Q18" s="8">
        <f>IF(ISERR(O18/I18),0,ROUND((+O18/I18)*100,2))</f>
        <v>0</v>
      </c>
      <c r="R18" s="8"/>
      <c r="S18" s="8">
        <v>0</v>
      </c>
      <c r="T18" s="8"/>
      <c r="U18" s="8">
        <v>1283989.7</v>
      </c>
    </row>
    <row r="19" spans="1:21" ht="15.75" customHeight="1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 customHeight="1">
      <c r="A20" s="18" t="s">
        <v>4</v>
      </c>
      <c r="C20" s="7">
        <v>297</v>
      </c>
      <c r="D20" s="8"/>
      <c r="E20" s="8">
        <v>1419.41</v>
      </c>
      <c r="F20" s="8"/>
      <c r="G20" s="8">
        <v>4651269</v>
      </c>
      <c r="H20" s="8"/>
      <c r="I20" s="8">
        <v>50699.07</v>
      </c>
      <c r="J20" s="8"/>
      <c r="K20" s="8">
        <f>I20</f>
        <v>50699.07</v>
      </c>
      <c r="L20" s="8"/>
      <c r="M20" s="8">
        <v>0</v>
      </c>
      <c r="N20" s="8"/>
      <c r="O20" s="8">
        <v>150783.36</v>
      </c>
      <c r="P20" s="8"/>
      <c r="Q20" s="8">
        <f>IF(ISERR(O20/I20),0,ROUND((+O20/I20)*100,2))</f>
        <v>297.41</v>
      </c>
      <c r="R20" s="8"/>
      <c r="S20" s="8">
        <v>0</v>
      </c>
      <c r="T20" s="8"/>
      <c r="U20" s="8">
        <v>1328934</v>
      </c>
    </row>
    <row r="21" spans="1:21" ht="15.75" customHeight="1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 customHeight="1">
      <c r="A22" s="18" t="s">
        <v>41</v>
      </c>
      <c r="C22" s="7">
        <v>11</v>
      </c>
      <c r="D22" s="8"/>
      <c r="E22" s="8">
        <v>59</v>
      </c>
      <c r="F22" s="8"/>
      <c r="G22" s="8">
        <v>552350</v>
      </c>
      <c r="H22" s="8"/>
      <c r="I22" s="8">
        <v>3148.39</v>
      </c>
      <c r="J22" s="8"/>
      <c r="K22" s="8">
        <f>I22</f>
        <v>3148.39</v>
      </c>
      <c r="L22" s="8"/>
      <c r="M22" s="8">
        <v>0</v>
      </c>
      <c r="N22" s="8"/>
      <c r="O22" s="8">
        <v>4103</v>
      </c>
      <c r="P22" s="8"/>
      <c r="Q22" s="8">
        <f>IF(ISERR(O22/I22),0,ROUND((+O22/I22)*100,2))</f>
        <v>130.32</v>
      </c>
      <c r="R22" s="8"/>
      <c r="S22" s="8">
        <v>55235</v>
      </c>
      <c r="T22" s="8"/>
      <c r="U22" s="8">
        <v>0</v>
      </c>
    </row>
    <row r="23" spans="1:21" ht="15.75" customHeight="1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 customHeight="1">
      <c r="A24" s="18" t="s">
        <v>5</v>
      </c>
      <c r="C24" s="7">
        <v>4</v>
      </c>
      <c r="D24" s="8"/>
      <c r="E24" s="8">
        <v>66</v>
      </c>
      <c r="F24" s="8"/>
      <c r="G24" s="8">
        <v>39420</v>
      </c>
      <c r="H24" s="8"/>
      <c r="I24" s="8">
        <v>224.69</v>
      </c>
      <c r="J24" s="8"/>
      <c r="K24" s="8">
        <f>I24</f>
        <v>224.69</v>
      </c>
      <c r="L24" s="8"/>
      <c r="M24" s="8">
        <v>0</v>
      </c>
      <c r="N24" s="8"/>
      <c r="O24" s="8">
        <v>0</v>
      </c>
      <c r="P24" s="8"/>
      <c r="Q24" s="8">
        <f>IF(ISERR(O24/I24),0,ROUND((+O24/I24)*100,2))</f>
        <v>0</v>
      </c>
      <c r="R24" s="8"/>
      <c r="S24" s="8">
        <v>2160</v>
      </c>
      <c r="T24" s="8"/>
      <c r="U24" s="8">
        <v>0</v>
      </c>
    </row>
    <row r="25" spans="1:21" ht="15.75" customHeight="1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 customHeight="1">
      <c r="A26" s="18" t="s">
        <v>6</v>
      </c>
      <c r="C26" s="7">
        <v>413</v>
      </c>
      <c r="D26" s="8"/>
      <c r="E26" s="8">
        <v>2953.3</v>
      </c>
      <c r="F26" s="8"/>
      <c r="G26" s="8">
        <v>7828839.64</v>
      </c>
      <c r="H26" s="8"/>
      <c r="I26" s="8">
        <v>158925.45</v>
      </c>
      <c r="J26" s="8"/>
      <c r="K26" s="8">
        <f>I26</f>
        <v>158925.45</v>
      </c>
      <c r="L26" s="8"/>
      <c r="M26" s="8">
        <v>0</v>
      </c>
      <c r="N26" s="8"/>
      <c r="O26" s="8">
        <v>579389.2</v>
      </c>
      <c r="P26" s="8"/>
      <c r="Q26" s="8">
        <f>IF(ISERR(O26/I26),0,ROUND((+O26/I26)*100,2))</f>
        <v>364.57</v>
      </c>
      <c r="R26" s="8"/>
      <c r="S26" s="8">
        <v>666529</v>
      </c>
      <c r="T26" s="8"/>
      <c r="U26" s="8">
        <v>0</v>
      </c>
    </row>
    <row r="27" spans="1:21" ht="15.75" customHeight="1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 customHeight="1">
      <c r="A28" s="18" t="s">
        <v>7</v>
      </c>
      <c r="C28" s="7">
        <v>9</v>
      </c>
      <c r="D28" s="8"/>
      <c r="E28" s="8">
        <v>1184</v>
      </c>
      <c r="F28" s="8"/>
      <c r="G28" s="8">
        <v>2998560</v>
      </c>
      <c r="H28" s="8"/>
      <c r="I28" s="8">
        <v>17091.79</v>
      </c>
      <c r="J28" s="8"/>
      <c r="K28" s="8">
        <f>I28</f>
        <v>17091.79</v>
      </c>
      <c r="L28" s="8"/>
      <c r="M28" s="8">
        <v>0</v>
      </c>
      <c r="N28" s="8"/>
      <c r="O28" s="8">
        <v>0</v>
      </c>
      <c r="P28" s="8"/>
      <c r="Q28" s="8">
        <f>IF(ISERR(O28/I28),0,ROUND((+O28/I28)*100,2))</f>
        <v>0</v>
      </c>
      <c r="R28" s="8"/>
      <c r="S28" s="8">
        <v>98807</v>
      </c>
      <c r="T28" s="8"/>
      <c r="U28" s="8">
        <v>0</v>
      </c>
    </row>
    <row r="29" spans="1:21" ht="15.75" customHeight="1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 customHeight="1">
      <c r="A30" s="18" t="s">
        <v>8</v>
      </c>
      <c r="C30" s="7">
        <v>14</v>
      </c>
      <c r="D30" s="8"/>
      <c r="E30" s="8">
        <v>2282.7</v>
      </c>
      <c r="F30" s="8"/>
      <c r="G30" s="8">
        <v>8987175</v>
      </c>
      <c r="H30" s="8"/>
      <c r="I30" s="8">
        <v>34151.27</v>
      </c>
      <c r="J30" s="8"/>
      <c r="K30" s="8">
        <f>I30</f>
        <v>34151.27</v>
      </c>
      <c r="L30" s="8"/>
      <c r="M30" s="8">
        <v>0</v>
      </c>
      <c r="N30" s="8"/>
      <c r="O30" s="8">
        <v>0</v>
      </c>
      <c r="P30" s="8"/>
      <c r="Q30" s="8">
        <f>IF(ISERR(O30/I30),0,ROUND((+O30/I30)*100,2))</f>
        <v>0</v>
      </c>
      <c r="R30" s="8"/>
      <c r="S30" s="8">
        <v>0</v>
      </c>
      <c r="T30" s="8"/>
      <c r="U30" s="8">
        <v>148457.4</v>
      </c>
    </row>
    <row r="31" spans="1:21" ht="15.75" customHeight="1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 customHeight="1">
      <c r="A32" s="18" t="s">
        <v>9</v>
      </c>
      <c r="C32" s="7">
        <v>34</v>
      </c>
      <c r="D32" s="8"/>
      <c r="E32" s="8">
        <v>176.75</v>
      </c>
      <c r="F32" s="8"/>
      <c r="G32" s="8">
        <v>199647.5</v>
      </c>
      <c r="H32" s="8"/>
      <c r="I32" s="8">
        <v>2105.83</v>
      </c>
      <c r="J32" s="8"/>
      <c r="K32" s="8">
        <f>I32</f>
        <v>2105.83</v>
      </c>
      <c r="L32" s="8"/>
      <c r="M32" s="8">
        <v>0</v>
      </c>
      <c r="N32" s="8"/>
      <c r="O32" s="8">
        <v>0</v>
      </c>
      <c r="P32" s="8"/>
      <c r="Q32" s="8">
        <f>IF(ISERR(O32/I32),0,ROUND((+O32/I32)*100,2))</f>
        <v>0</v>
      </c>
      <c r="R32" s="8"/>
      <c r="S32" s="8">
        <v>36652.5</v>
      </c>
      <c r="T32" s="8"/>
      <c r="U32" s="8">
        <v>0</v>
      </c>
    </row>
    <row r="33" spans="1:21" ht="15.75" customHeight="1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 customHeight="1">
      <c r="A34" s="18" t="s">
        <v>10</v>
      </c>
      <c r="C34" s="7">
        <v>30</v>
      </c>
      <c r="D34" s="8"/>
      <c r="E34" s="8">
        <v>205.67</v>
      </c>
      <c r="F34" s="8"/>
      <c r="G34" s="8">
        <v>740411.5</v>
      </c>
      <c r="H34" s="8"/>
      <c r="I34" s="8">
        <v>3962.95</v>
      </c>
      <c r="J34" s="8"/>
      <c r="K34" s="8">
        <f>I34</f>
        <v>3962.95</v>
      </c>
      <c r="L34" s="8"/>
      <c r="M34" s="8">
        <v>0</v>
      </c>
      <c r="N34" s="8"/>
      <c r="O34" s="8">
        <v>0</v>
      </c>
      <c r="P34" s="8"/>
      <c r="Q34" s="8">
        <f>IF(ISERR(O34/I34),0,ROUND((+O34/I34)*100,2))</f>
        <v>0</v>
      </c>
      <c r="R34" s="8"/>
      <c r="S34" s="8">
        <v>0</v>
      </c>
      <c r="T34" s="8"/>
      <c r="U34" s="8">
        <v>32547</v>
      </c>
    </row>
    <row r="35" spans="1:21" ht="15.75" customHeight="1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 customHeight="1">
      <c r="A36" s="18" t="s">
        <v>11</v>
      </c>
      <c r="C36" s="7">
        <v>12</v>
      </c>
      <c r="D36" s="8"/>
      <c r="E36" s="8">
        <v>164</v>
      </c>
      <c r="F36" s="8"/>
      <c r="G36" s="8">
        <v>275940</v>
      </c>
      <c r="H36" s="8"/>
      <c r="I36" s="8">
        <v>1572.86</v>
      </c>
      <c r="J36" s="8"/>
      <c r="K36" s="8">
        <f>I36</f>
        <v>1572.86</v>
      </c>
      <c r="L36" s="8"/>
      <c r="M36" s="8">
        <v>0</v>
      </c>
      <c r="N36" s="8"/>
      <c r="O36" s="8">
        <v>0</v>
      </c>
      <c r="P36" s="8"/>
      <c r="Q36" s="8">
        <f>IF(ISERR(O36/I36),0,ROUND((+O36/I36)*100,2))</f>
        <v>0</v>
      </c>
      <c r="R36" s="8"/>
      <c r="S36" s="8">
        <v>22995</v>
      </c>
      <c r="T36" s="8"/>
      <c r="U36" s="8">
        <v>0</v>
      </c>
    </row>
    <row r="37" spans="1:21" ht="15.75" customHeight="1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 customHeight="1">
      <c r="A38" s="18" t="s">
        <v>12</v>
      </c>
      <c r="C38" s="7">
        <v>8</v>
      </c>
      <c r="D38" s="8"/>
      <c r="E38" s="8">
        <v>97.8</v>
      </c>
      <c r="F38" s="8"/>
      <c r="G38" s="8">
        <v>265600</v>
      </c>
      <c r="H38" s="8"/>
      <c r="I38" s="8">
        <v>1975.28</v>
      </c>
      <c r="J38" s="8"/>
      <c r="K38" s="8">
        <f>I38</f>
        <v>1975.28</v>
      </c>
      <c r="L38" s="8"/>
      <c r="M38" s="8">
        <v>0</v>
      </c>
      <c r="N38" s="8"/>
      <c r="O38" s="8">
        <v>0</v>
      </c>
      <c r="P38" s="8"/>
      <c r="Q38" s="8">
        <f>IF(ISERR(O38/I38),0,ROUND((+O38/I38)*100,2))</f>
        <v>0</v>
      </c>
      <c r="R38" s="8"/>
      <c r="S38" s="8">
        <v>0</v>
      </c>
      <c r="T38" s="8"/>
      <c r="U38" s="8">
        <v>63300</v>
      </c>
    </row>
    <row r="39" spans="1:21" ht="15.75" customHeight="1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 customHeight="1">
      <c r="A40" s="18" t="s">
        <v>13</v>
      </c>
      <c r="C40" s="7">
        <v>47</v>
      </c>
      <c r="D40" s="8"/>
      <c r="E40" s="8">
        <v>351</v>
      </c>
      <c r="F40" s="8"/>
      <c r="G40" s="8">
        <v>507683</v>
      </c>
      <c r="H40" s="8"/>
      <c r="I40" s="8">
        <v>5533.77</v>
      </c>
      <c r="J40" s="8"/>
      <c r="K40" s="8">
        <f>I40</f>
        <v>5533.77</v>
      </c>
      <c r="L40" s="8"/>
      <c r="M40" s="8">
        <v>0</v>
      </c>
      <c r="N40" s="8"/>
      <c r="O40" s="8">
        <v>6959.02</v>
      </c>
      <c r="P40" s="8"/>
      <c r="Q40" s="8">
        <f>IF(ISERR(O40/I40),0,ROUND((+O40/I40)*100,2))</f>
        <v>125.76</v>
      </c>
      <c r="R40" s="8"/>
      <c r="S40" s="8">
        <v>92306</v>
      </c>
      <c r="T40" s="8"/>
      <c r="U40" s="8">
        <v>0</v>
      </c>
    </row>
    <row r="41" spans="1:21" ht="15.75" customHeight="1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 customHeight="1">
      <c r="A42" s="18" t="s">
        <v>40</v>
      </c>
      <c r="C42" s="7">
        <v>11</v>
      </c>
      <c r="D42" s="8"/>
      <c r="E42" s="8">
        <v>77</v>
      </c>
      <c r="F42" s="8"/>
      <c r="G42" s="8">
        <v>120200</v>
      </c>
      <c r="H42" s="8"/>
      <c r="I42" s="8">
        <v>456.76</v>
      </c>
      <c r="J42" s="8"/>
      <c r="K42" s="8">
        <f>I42</f>
        <v>456.76</v>
      </c>
      <c r="L42" s="8"/>
      <c r="M42" s="8">
        <v>0</v>
      </c>
      <c r="N42" s="8"/>
      <c r="O42" s="8">
        <v>983.33</v>
      </c>
      <c r="P42" s="8"/>
      <c r="Q42" s="8">
        <f>IF(ISERR(O42/I42),0,ROUND((+O42/I42)*100,2))</f>
        <v>215.28</v>
      </c>
      <c r="R42" s="8"/>
      <c r="S42" s="8">
        <v>0</v>
      </c>
      <c r="T42" s="8"/>
      <c r="U42" s="8">
        <v>59493</v>
      </c>
    </row>
    <row r="43" spans="1:21" ht="15.75" customHeight="1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 customHeight="1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 customHeight="1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 customHeight="1">
      <c r="A46" s="18" t="s">
        <v>14</v>
      </c>
      <c r="C46" s="7">
        <f>SUM(C16:C42)</f>
        <v>1396</v>
      </c>
      <c r="D46" s="8"/>
      <c r="E46" s="8">
        <f>SUM(E16:E42)</f>
        <v>11719.230000000001</v>
      </c>
      <c r="F46" s="8"/>
      <c r="G46" s="8">
        <f>SUM(G16:G42)</f>
        <v>30707372.99</v>
      </c>
      <c r="H46" s="8"/>
      <c r="I46" s="8">
        <f>SUM(I16:I42)</f>
        <v>298481.3400000001</v>
      </c>
      <c r="J46" s="8"/>
      <c r="K46" s="8">
        <f>SUM(K16:K42)</f>
        <v>298481.3400000001</v>
      </c>
      <c r="L46" s="8"/>
      <c r="M46" s="8">
        <f>SUM(M16:M42)</f>
        <v>0</v>
      </c>
      <c r="N46" s="8"/>
      <c r="O46" s="8">
        <f>SUM(O16:O42)</f>
        <v>742217.9099999999</v>
      </c>
      <c r="P46" s="8"/>
      <c r="Q46" s="8">
        <f>IF(ISERR(O46/I46),0,ROUND((+O46/I46)*100,2))</f>
        <v>248.66</v>
      </c>
      <c r="R46" s="8"/>
      <c r="S46" s="8">
        <f>SUM(S16:S42)</f>
        <v>981449.96</v>
      </c>
      <c r="T46" s="8"/>
      <c r="U46" s="8">
        <f>SUM(U16:U42)</f>
        <v>2916721.1</v>
      </c>
    </row>
    <row r="47" ht="15.75" customHeight="1">
      <c r="A47" s="15"/>
    </row>
    <row r="48" spans="1:21" ht="15.75" customHeight="1">
      <c r="A48" s="16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5.75" customHeight="1">
      <c r="A49" s="15"/>
    </row>
    <row r="50" ht="15.75" customHeight="1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