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1"/>
  </bookViews>
  <sheets>
    <sheet name="BUY UP" sheetId="1" r:id="rId1"/>
    <sheet name="CAT" sheetId="2" r:id="rId2"/>
  </sheets>
  <definedNames>
    <definedName name="_xlnm.Print_Area">'BUY UP'!$A$1:$U$48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<sst xmlns="http://schemas.openxmlformats.org/spreadsheetml/2006/main" count="258" uniqueCount="45">
  <si>
    <t>-</t>
  </si>
  <si>
    <t>INSURANCE</t>
  </si>
  <si>
    <t>Coffee Crop</t>
  </si>
  <si>
    <t>Coffee Plantation</t>
  </si>
  <si>
    <t>Plantain &amp; Banana</t>
  </si>
  <si>
    <t>Sugar Cane</t>
  </si>
  <si>
    <t>Vegetables</t>
  </si>
  <si>
    <t>Orchard Crop</t>
  </si>
  <si>
    <t>Orchard Plantation</t>
  </si>
  <si>
    <t>Orange Crop</t>
  </si>
  <si>
    <t>Orange Plantation</t>
  </si>
  <si>
    <t>Citron Crop</t>
  </si>
  <si>
    <t>Citron Plantation</t>
  </si>
  <si>
    <t>Banana Crop</t>
  </si>
  <si>
    <t>Totals</t>
  </si>
  <si>
    <t>=</t>
  </si>
  <si>
    <t>NUMBER</t>
  </si>
  <si>
    <t>OF</t>
  </si>
  <si>
    <t>POLICIES</t>
  </si>
  <si>
    <t>ACRES</t>
  </si>
  <si>
    <t>INSURED</t>
  </si>
  <si>
    <t>AGRICULTURAL INSURANCE CORPORATION OF</t>
  </si>
  <si>
    <t>1998 - 1999 BUY-UP COVERAGE</t>
  </si>
  <si>
    <t>SUMMARY OF REMITTANCE &amp; REPORTING</t>
  </si>
  <si>
    <t>AMOUNT</t>
  </si>
  <si>
    <t>COVERAGE</t>
  </si>
  <si>
    <t>PUERTO RICO</t>
  </si>
  <si>
    <t>PREMIUM</t>
  </si>
  <si>
    <t>BEFORE</t>
  </si>
  <si>
    <t>SUBSIDY</t>
  </si>
  <si>
    <t>PREMIUM AFTER</t>
  </si>
  <si>
    <t>SUBSIDY OR</t>
  </si>
  <si>
    <t>PAYMENT</t>
  </si>
  <si>
    <t>CLAIMS</t>
  </si>
  <si>
    <t>PAID</t>
  </si>
  <si>
    <t>LOSS</t>
  </si>
  <si>
    <t>RATIO</t>
  </si>
  <si>
    <t>UNITS OF</t>
  </si>
  <si>
    <t>PRODUCTION</t>
  </si>
  <si>
    <t>OF TREES</t>
  </si>
  <si>
    <t>(PLANTS)</t>
  </si>
  <si>
    <t>1998 - 1999 CAT COVERAGE</t>
  </si>
  <si>
    <t>AS OF 10/19/1999</t>
  </si>
  <si>
    <t>Papaya Crop</t>
  </si>
  <si>
    <t>Papaya Plantation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</si>
</sst>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4" fontId="4" fillId="0" borderId="0" xfId="0" applyNumberFormat="1" applyFont="1" applyAlignment="1">
      <alignment horizontal="fill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1:13" ht="15.75">
      <c r="A1" s="2"/>
      <c r="G1" s="3" t="s">
        <v>21</v>
      </c>
      <c r="H1" s="4"/>
      <c r="I1" s="4"/>
      <c r="J1" s="4"/>
      <c r="K1" s="4"/>
      <c r="L1" s="4"/>
      <c r="M1" s="4"/>
    </row>
    <row r="2" spans="1:11" ht="15.75">
      <c r="A2" s="2"/>
      <c r="I2" s="3" t="s">
        <v>26</v>
      </c>
      <c r="J2" s="4"/>
      <c r="K2" s="4"/>
    </row>
    <row r="3" ht="15">
      <c r="A3" s="2"/>
    </row>
    <row r="4" spans="7:13" ht="15.75">
      <c r="G4" s="3" t="s">
        <v>22</v>
      </c>
      <c r="H4" s="4"/>
      <c r="I4" s="4"/>
      <c r="J4" s="4"/>
      <c r="K4" s="4"/>
      <c r="L4" s="4"/>
      <c r="M4" s="4"/>
    </row>
    <row r="5" spans="7:13" ht="15.75">
      <c r="G5" s="3" t="s">
        <v>23</v>
      </c>
      <c r="H5" s="4"/>
      <c r="I5" s="4"/>
      <c r="J5" s="4"/>
      <c r="K5" s="4"/>
      <c r="L5" s="4"/>
      <c r="M5" s="4"/>
    </row>
    <row r="6" spans="7:13" ht="15.75">
      <c r="G6" s="3" t="s">
        <v>42</v>
      </c>
      <c r="H6" s="4"/>
      <c r="I6" s="4"/>
      <c r="J6" s="4"/>
      <c r="K6" s="4"/>
      <c r="L6" s="4"/>
      <c r="M6" s="4"/>
    </row>
    <row r="8" spans="1:21" ht="12.75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</row>
    <row r="9" spans="1:2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3:21" ht="12.75">
      <c r="C10" s="6" t="s">
        <v>16</v>
      </c>
      <c r="D10" s="6"/>
      <c r="E10" s="6" t="s">
        <v>19</v>
      </c>
      <c r="F10" s="6"/>
      <c r="G10" s="6" t="s">
        <v>24</v>
      </c>
      <c r="H10" s="6"/>
      <c r="I10" s="6" t="s">
        <v>27</v>
      </c>
      <c r="J10" s="6"/>
      <c r="K10" s="6"/>
      <c r="L10" s="6"/>
      <c r="M10" s="6" t="s">
        <v>30</v>
      </c>
      <c r="N10" s="6"/>
      <c r="O10" s="6" t="s">
        <v>33</v>
      </c>
      <c r="P10" s="6"/>
      <c r="Q10" s="6" t="s">
        <v>35</v>
      </c>
      <c r="R10" s="6"/>
      <c r="S10" s="6" t="s">
        <v>37</v>
      </c>
      <c r="T10" s="6"/>
      <c r="U10" s="6" t="s">
        <v>16</v>
      </c>
    </row>
    <row r="11" spans="1:21" ht="12.75">
      <c r="A11" s="6" t="s">
        <v>1</v>
      </c>
      <c r="C11" s="6" t="s">
        <v>17</v>
      </c>
      <c r="D11" s="6"/>
      <c r="E11" s="6" t="s">
        <v>20</v>
      </c>
      <c r="F11" s="6"/>
      <c r="G11" s="6" t="s">
        <v>25</v>
      </c>
      <c r="H11" s="6"/>
      <c r="I11" s="6" t="s">
        <v>28</v>
      </c>
      <c r="J11" s="6"/>
      <c r="K11" s="6" t="s">
        <v>29</v>
      </c>
      <c r="L11" s="6"/>
      <c r="M11" s="6" t="s">
        <v>31</v>
      </c>
      <c r="N11" s="6"/>
      <c r="O11" s="6" t="s">
        <v>34</v>
      </c>
      <c r="P11" s="6"/>
      <c r="Q11" s="6" t="s">
        <v>36</v>
      </c>
      <c r="R11" s="6"/>
      <c r="S11" s="6" t="s">
        <v>38</v>
      </c>
      <c r="T11" s="6"/>
      <c r="U11" s="6" t="s">
        <v>39</v>
      </c>
    </row>
    <row r="12" spans="3:21" ht="12.75">
      <c r="C12" s="6" t="s">
        <v>18</v>
      </c>
      <c r="D12" s="6"/>
      <c r="E12" s="6"/>
      <c r="F12" s="6"/>
      <c r="G12" s="6"/>
      <c r="H12" s="6"/>
      <c r="I12" s="6" t="s">
        <v>29</v>
      </c>
      <c r="J12" s="6"/>
      <c r="K12" s="6"/>
      <c r="L12" s="6"/>
      <c r="M12" s="6" t="s">
        <v>32</v>
      </c>
      <c r="N12" s="6"/>
      <c r="O12" s="6"/>
      <c r="P12" s="6"/>
      <c r="Q12" s="6"/>
      <c r="R12" s="6"/>
      <c r="S12" s="6" t="s">
        <v>20</v>
      </c>
      <c r="T12" s="6"/>
      <c r="U12" s="6" t="s">
        <v>40</v>
      </c>
    </row>
    <row r="13" ht="12.75">
      <c r="U13" s="7"/>
    </row>
    <row r="14" spans="1:21" ht="12.75">
      <c r="A14" s="5" t="s">
        <v>0</v>
      </c>
      <c r="B14" s="5" t="s">
        <v>0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</row>
    <row r="16" spans="1:21" ht="15.75">
      <c r="A16" s="8" t="s">
        <v>2</v>
      </c>
      <c r="C16" s="9">
        <v>2375</v>
      </c>
      <c r="D16" s="10"/>
      <c r="E16" s="10">
        <v>27791.03</v>
      </c>
      <c r="F16" s="10"/>
      <c r="G16" s="10">
        <v>29001336.71</v>
      </c>
      <c r="H16" s="10"/>
      <c r="I16" s="10">
        <v>1200612.76</v>
      </c>
      <c r="J16" s="10"/>
      <c r="K16" s="10">
        <v>286890.03</v>
      </c>
      <c r="L16" s="10"/>
      <c r="M16" s="10">
        <f>I16-K16</f>
        <v>913722.73</v>
      </c>
      <c r="N16" s="10"/>
      <c r="O16" s="10">
        <v>14435419.03</v>
      </c>
      <c r="P16" s="10"/>
      <c r="Q16" s="10">
        <f>IF(ISERR(O16/I16),0,ROUND((+O16/I16)*100,2))</f>
        <v>1202.34</v>
      </c>
      <c r="R16" s="10"/>
      <c r="S16" s="10">
        <v>208440.38</v>
      </c>
      <c r="T16" s="10"/>
      <c r="U16" s="10">
        <v>0</v>
      </c>
    </row>
    <row r="17" spans="1:21" ht="15.75">
      <c r="A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5.75">
      <c r="A18" s="8" t="s">
        <v>3</v>
      </c>
      <c r="C18" s="9">
        <v>1709</v>
      </c>
      <c r="D18" s="10"/>
      <c r="E18" s="10">
        <v>21875.67</v>
      </c>
      <c r="F18" s="10"/>
      <c r="G18" s="10">
        <v>54363473.08</v>
      </c>
      <c r="H18" s="10"/>
      <c r="I18" s="10">
        <v>1225231.86</v>
      </c>
      <c r="J18" s="10"/>
      <c r="K18" s="10">
        <v>293060.05</v>
      </c>
      <c r="L18" s="10"/>
      <c r="M18" s="10">
        <f>I18-K18</f>
        <v>932171.81</v>
      </c>
      <c r="N18" s="10"/>
      <c r="O18" s="10">
        <v>19655779.25</v>
      </c>
      <c r="P18" s="10"/>
      <c r="Q18" s="10">
        <f>IF(ISERR(O18/I18),0,ROUND((+O18/I18)*100,2))</f>
        <v>1604.25</v>
      </c>
      <c r="R18" s="10"/>
      <c r="S18" s="10">
        <v>0</v>
      </c>
      <c r="T18" s="10"/>
      <c r="U18" s="10">
        <v>26590750</v>
      </c>
    </row>
    <row r="19" spans="1:21" ht="15.75">
      <c r="A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5.75">
      <c r="A20" s="8" t="s">
        <v>4</v>
      </c>
      <c r="C20" s="9">
        <v>1099</v>
      </c>
      <c r="D20" s="10"/>
      <c r="E20" s="10">
        <v>6635.29</v>
      </c>
      <c r="F20" s="10"/>
      <c r="G20" s="10">
        <v>22146755</v>
      </c>
      <c r="H20" s="10"/>
      <c r="I20" s="10">
        <v>1148197.14</v>
      </c>
      <c r="J20" s="10"/>
      <c r="K20" s="10">
        <v>300074.3</v>
      </c>
      <c r="L20" s="10"/>
      <c r="M20" s="10">
        <f>I20-K20</f>
        <v>848122.8399999999</v>
      </c>
      <c r="N20" s="10"/>
      <c r="O20" s="10">
        <v>15105706.3</v>
      </c>
      <c r="P20" s="10"/>
      <c r="Q20" s="10">
        <f>IF(ISERR(O20/I20),0,ROUND((+O20/I20)*100,2))</f>
        <v>1315.6</v>
      </c>
      <c r="R20" s="10"/>
      <c r="S20" s="10">
        <v>0</v>
      </c>
      <c r="T20" s="10"/>
      <c r="U20" s="10">
        <v>6331696</v>
      </c>
    </row>
    <row r="21" spans="1:21" ht="15.75">
      <c r="A21" s="8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5.75">
      <c r="A22" s="8" t="s">
        <v>43</v>
      </c>
      <c r="C22" s="9">
        <v>10</v>
      </c>
      <c r="D22" s="10"/>
      <c r="E22" s="10">
        <v>75</v>
      </c>
      <c r="F22" s="10"/>
      <c r="G22" s="10">
        <v>588000</v>
      </c>
      <c r="H22" s="10"/>
      <c r="I22" s="10">
        <v>17440.8</v>
      </c>
      <c r="J22" s="10"/>
      <c r="K22" s="10">
        <v>4174.8</v>
      </c>
      <c r="L22" s="10"/>
      <c r="M22" s="10">
        <f>I22-K22</f>
        <v>13266</v>
      </c>
      <c r="N22" s="10"/>
      <c r="O22" s="10">
        <v>325780</v>
      </c>
      <c r="P22" s="10"/>
      <c r="Q22" s="10">
        <f>IF(ISERR(O22/I22),0,ROUND((+O22/I22)*100,2))</f>
        <v>1867.92</v>
      </c>
      <c r="R22" s="10"/>
      <c r="S22" s="10">
        <v>58800</v>
      </c>
      <c r="T22" s="10"/>
      <c r="U22" s="10">
        <v>0</v>
      </c>
    </row>
    <row r="23" spans="1:21" ht="15.75">
      <c r="A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5.75">
      <c r="A24" s="8" t="s">
        <v>5</v>
      </c>
      <c r="C24" s="9">
        <v>112</v>
      </c>
      <c r="D24" s="10"/>
      <c r="E24" s="10">
        <v>4002.63</v>
      </c>
      <c r="F24" s="10"/>
      <c r="G24" s="10">
        <v>1382752.18</v>
      </c>
      <c r="H24" s="10"/>
      <c r="I24" s="10">
        <v>41145.17</v>
      </c>
      <c r="J24" s="10"/>
      <c r="K24" s="10">
        <v>9824.93</v>
      </c>
      <c r="L24" s="10"/>
      <c r="M24" s="10">
        <f>I24-K24</f>
        <v>31320.239999999998</v>
      </c>
      <c r="N24" s="10"/>
      <c r="O24" s="10">
        <v>365292.19</v>
      </c>
      <c r="P24" s="10"/>
      <c r="Q24" s="10">
        <f>IF(ISERR(O24/I24),0,ROUND((+O24/I24)*100,2))</f>
        <v>887.81</v>
      </c>
      <c r="R24" s="10"/>
      <c r="S24" s="10">
        <v>102909.25</v>
      </c>
      <c r="T24" s="10"/>
      <c r="U24" s="10">
        <v>0</v>
      </c>
    </row>
    <row r="25" spans="1:21" ht="15.75">
      <c r="A25" s="8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5.75">
      <c r="A26" s="8" t="s">
        <v>6</v>
      </c>
      <c r="C26" s="9">
        <v>84</v>
      </c>
      <c r="D26" s="10"/>
      <c r="E26" s="10">
        <v>594.5</v>
      </c>
      <c r="F26" s="10"/>
      <c r="G26" s="10">
        <v>963028.83</v>
      </c>
      <c r="H26" s="10"/>
      <c r="I26" s="10">
        <v>83858.91</v>
      </c>
      <c r="J26" s="10"/>
      <c r="K26" s="10">
        <v>24322.47</v>
      </c>
      <c r="L26" s="10"/>
      <c r="M26" s="10">
        <f>I26-K26</f>
        <v>59536.44</v>
      </c>
      <c r="N26" s="10"/>
      <c r="O26" s="10">
        <v>540448.4</v>
      </c>
      <c r="P26" s="10"/>
      <c r="Q26" s="10">
        <f>IF(ISERR(O26/I26),0,ROUND((+O26/I26)*100,2))</f>
        <v>644.47</v>
      </c>
      <c r="R26" s="10"/>
      <c r="S26" s="10">
        <v>86864</v>
      </c>
      <c r="T26" s="10"/>
      <c r="U26" s="10">
        <v>0</v>
      </c>
    </row>
    <row r="27" spans="1:21" ht="15.75">
      <c r="A27" s="8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5.75">
      <c r="A28" s="8" t="s">
        <v>7</v>
      </c>
      <c r="C28" s="9">
        <v>38</v>
      </c>
      <c r="D28" s="10"/>
      <c r="E28" s="10">
        <v>480.6</v>
      </c>
      <c r="F28" s="10"/>
      <c r="G28" s="10">
        <v>1379188.4</v>
      </c>
      <c r="H28" s="10"/>
      <c r="I28" s="10">
        <v>29364.42</v>
      </c>
      <c r="J28" s="10"/>
      <c r="K28" s="10">
        <v>8995.3</v>
      </c>
      <c r="L28" s="10"/>
      <c r="M28" s="10">
        <f>I28-K28</f>
        <v>20369.12</v>
      </c>
      <c r="N28" s="10"/>
      <c r="O28" s="10">
        <v>629535.87</v>
      </c>
      <c r="P28" s="10"/>
      <c r="Q28" s="10">
        <f>IF(ISERR(O28/I28),0,ROUND((+O28/I28)*100,2))</f>
        <v>2143.87</v>
      </c>
      <c r="R28" s="10"/>
      <c r="S28" s="10">
        <v>56581.73</v>
      </c>
      <c r="T28" s="10"/>
      <c r="U28" s="10">
        <v>0</v>
      </c>
    </row>
    <row r="29" spans="1:21" ht="15.75">
      <c r="A29" s="8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5.75">
      <c r="A30" s="8" t="s">
        <v>8</v>
      </c>
      <c r="C30" s="9">
        <v>10</v>
      </c>
      <c r="D30" s="10"/>
      <c r="E30" s="10">
        <v>70.1</v>
      </c>
      <c r="F30" s="10"/>
      <c r="G30" s="10">
        <v>261650</v>
      </c>
      <c r="H30" s="10"/>
      <c r="I30" s="10">
        <v>2543.36</v>
      </c>
      <c r="J30" s="10"/>
      <c r="K30" s="10">
        <v>1085.75</v>
      </c>
      <c r="L30" s="10"/>
      <c r="M30" s="10">
        <f>I30-K30</f>
        <v>1457.6100000000001</v>
      </c>
      <c r="N30" s="10"/>
      <c r="O30" s="10">
        <v>63754.48</v>
      </c>
      <c r="P30" s="10"/>
      <c r="Q30" s="10">
        <f>IF(ISERR(O30/I30),0,ROUND((+O30/I30)*100,2))</f>
        <v>2506.7</v>
      </c>
      <c r="R30" s="10"/>
      <c r="S30" s="10">
        <v>0</v>
      </c>
      <c r="T30" s="10"/>
      <c r="U30" s="10">
        <v>3802</v>
      </c>
    </row>
    <row r="31" spans="1:21" ht="15.75">
      <c r="A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5.75">
      <c r="A32" s="8" t="s">
        <v>9</v>
      </c>
      <c r="C32" s="9">
        <v>102</v>
      </c>
      <c r="D32" s="10"/>
      <c r="E32" s="10">
        <v>931.5</v>
      </c>
      <c r="F32" s="10"/>
      <c r="G32" s="10">
        <v>1426988</v>
      </c>
      <c r="H32" s="10"/>
      <c r="I32" s="10">
        <v>41042.44</v>
      </c>
      <c r="J32" s="10"/>
      <c r="K32" s="10">
        <v>10075.5</v>
      </c>
      <c r="L32" s="10"/>
      <c r="M32" s="10">
        <f>I32-K32</f>
        <v>30966.940000000002</v>
      </c>
      <c r="N32" s="10"/>
      <c r="O32" s="10">
        <v>808815</v>
      </c>
      <c r="P32" s="10"/>
      <c r="Q32" s="10">
        <f>IF(ISERR(O32/I32),0,ROUND((+O32/I32)*100,2))</f>
        <v>1970.68</v>
      </c>
      <c r="R32" s="10"/>
      <c r="S32" s="10">
        <v>245309</v>
      </c>
      <c r="T32" s="10"/>
      <c r="U32" s="10">
        <v>0</v>
      </c>
    </row>
    <row r="33" spans="1:21" ht="15.75">
      <c r="A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.75">
      <c r="A34" s="8" t="s">
        <v>10</v>
      </c>
      <c r="C34" s="9">
        <v>97</v>
      </c>
      <c r="D34" s="10"/>
      <c r="E34" s="10">
        <v>784</v>
      </c>
      <c r="F34" s="10"/>
      <c r="G34" s="10">
        <v>2511823.34</v>
      </c>
      <c r="H34" s="10"/>
      <c r="I34" s="10">
        <v>42606.02</v>
      </c>
      <c r="J34" s="10"/>
      <c r="K34" s="10">
        <v>11453.7</v>
      </c>
      <c r="L34" s="10"/>
      <c r="M34" s="10">
        <f>I34-K34</f>
        <v>31152.319999999996</v>
      </c>
      <c r="N34" s="10"/>
      <c r="O34" s="10">
        <v>168347.77</v>
      </c>
      <c r="P34" s="10"/>
      <c r="Q34" s="10">
        <f>IF(ISERR(O34/I34),0,ROUND((+O34/I34)*100,2))</f>
        <v>395.13</v>
      </c>
      <c r="R34" s="10"/>
      <c r="S34" s="10">
        <v>0</v>
      </c>
      <c r="T34" s="10"/>
      <c r="U34" s="10">
        <v>120848.5</v>
      </c>
    </row>
    <row r="35" spans="1:21" ht="15.75">
      <c r="A35" s="8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.75">
      <c r="A36" s="8" t="s">
        <v>11</v>
      </c>
      <c r="C36" s="9">
        <v>6</v>
      </c>
      <c r="D36" s="10"/>
      <c r="E36" s="10">
        <v>61.5</v>
      </c>
      <c r="F36" s="10"/>
      <c r="G36" s="10">
        <v>65424</v>
      </c>
      <c r="H36" s="10"/>
      <c r="I36" s="10">
        <v>1969.26</v>
      </c>
      <c r="J36" s="10"/>
      <c r="K36" s="10">
        <v>464.51</v>
      </c>
      <c r="L36" s="10"/>
      <c r="M36" s="10">
        <f>I36-K36</f>
        <v>1504.75</v>
      </c>
      <c r="N36" s="10"/>
      <c r="O36" s="10">
        <v>23160</v>
      </c>
      <c r="P36" s="10"/>
      <c r="Q36" s="10">
        <f>IF(ISERR(O36/I36),0,ROUND((+O36/I36)*100,2))</f>
        <v>1176.08</v>
      </c>
      <c r="R36" s="10"/>
      <c r="S36" s="10">
        <v>5452</v>
      </c>
      <c r="T36" s="10"/>
      <c r="U36" s="10">
        <v>0</v>
      </c>
    </row>
    <row r="37" spans="1:21" ht="15.75">
      <c r="A37" s="8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.75">
      <c r="A38" s="8" t="s">
        <v>12</v>
      </c>
      <c r="C38" s="9">
        <v>8</v>
      </c>
      <c r="D38" s="10"/>
      <c r="E38" s="10">
        <v>220.5</v>
      </c>
      <c r="F38" s="10"/>
      <c r="G38" s="10">
        <v>548060</v>
      </c>
      <c r="H38" s="10"/>
      <c r="I38" s="10">
        <v>10906.39</v>
      </c>
      <c r="J38" s="10"/>
      <c r="K38" s="10">
        <v>2575.88</v>
      </c>
      <c r="L38" s="10"/>
      <c r="M38" s="10">
        <f>I38-K38</f>
        <v>8330.509999999998</v>
      </c>
      <c r="N38" s="10"/>
      <c r="O38" s="10">
        <v>177836.7</v>
      </c>
      <c r="P38" s="10"/>
      <c r="Q38" s="10">
        <f>IF(ISERR(O38/I38),0,ROUND((+O38/I38)*100,2))</f>
        <v>1630.57</v>
      </c>
      <c r="R38" s="10"/>
      <c r="S38" s="10">
        <v>0</v>
      </c>
      <c r="T38" s="10"/>
      <c r="U38" s="10">
        <v>116580</v>
      </c>
    </row>
    <row r="39" spans="1:21" ht="15.75">
      <c r="A39" s="8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5.75">
      <c r="A40" s="8" t="s">
        <v>13</v>
      </c>
      <c r="C40" s="9">
        <v>91</v>
      </c>
      <c r="D40" s="10"/>
      <c r="E40" s="10">
        <v>1755.5</v>
      </c>
      <c r="F40" s="10"/>
      <c r="G40" s="10">
        <v>4988084.43</v>
      </c>
      <c r="H40" s="10"/>
      <c r="I40" s="10">
        <v>238262.25</v>
      </c>
      <c r="J40" s="10"/>
      <c r="K40" s="10">
        <v>65744.12</v>
      </c>
      <c r="L40" s="10"/>
      <c r="M40" s="10">
        <f>I40-K40</f>
        <v>172518.13</v>
      </c>
      <c r="N40" s="10"/>
      <c r="O40" s="10">
        <v>2090377.31</v>
      </c>
      <c r="P40" s="10"/>
      <c r="Q40" s="10">
        <f>IF(ISERR(O40/I40),0,ROUND((+O40/I40)*100,2))</f>
        <v>877.34</v>
      </c>
      <c r="R40" s="10"/>
      <c r="S40" s="10">
        <v>943269.75</v>
      </c>
      <c r="T40" s="10"/>
      <c r="U40" s="10">
        <v>0</v>
      </c>
    </row>
    <row r="41" spans="1:21" ht="15.75">
      <c r="A41" s="8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5.75">
      <c r="A42" s="8" t="s">
        <v>44</v>
      </c>
      <c r="C42" s="9">
        <v>15</v>
      </c>
      <c r="D42" s="10"/>
      <c r="E42" s="10">
        <v>70.5</v>
      </c>
      <c r="F42" s="10"/>
      <c r="G42" s="10">
        <v>96000</v>
      </c>
      <c r="H42" s="10"/>
      <c r="I42" s="10">
        <v>1799.91</v>
      </c>
      <c r="J42" s="10"/>
      <c r="K42" s="10">
        <v>451.21</v>
      </c>
      <c r="L42" s="10"/>
      <c r="M42" s="10">
        <f>I42-K42</f>
        <v>1348.7</v>
      </c>
      <c r="N42" s="10"/>
      <c r="O42" s="10">
        <v>56758.5</v>
      </c>
      <c r="P42" s="10"/>
      <c r="Q42" s="10">
        <f>IF(ISERR(O42/I42),0,ROUND((+O42/I42)*100,2))</f>
        <v>3153.41</v>
      </c>
      <c r="R42" s="10"/>
      <c r="S42" s="10">
        <v>0</v>
      </c>
      <c r="T42" s="10"/>
      <c r="U42" s="10">
        <v>64400</v>
      </c>
    </row>
    <row r="43" spans="1:21" ht="15.75">
      <c r="A43" s="8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.75">
      <c r="A44" s="11" t="s">
        <v>0</v>
      </c>
      <c r="B44" s="5" t="s">
        <v>0</v>
      </c>
      <c r="C44" s="12" t="s">
        <v>0</v>
      </c>
      <c r="D44" s="13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3" t="s">
        <v>0</v>
      </c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  <c r="Q44" s="13" t="s">
        <v>0</v>
      </c>
      <c r="R44" s="13" t="s">
        <v>0</v>
      </c>
      <c r="S44" s="13" t="s">
        <v>0</v>
      </c>
      <c r="T44" s="13" t="s">
        <v>0</v>
      </c>
      <c r="U44" s="13" t="s">
        <v>0</v>
      </c>
    </row>
    <row r="45" spans="1:21" ht="15.75">
      <c r="A45" s="8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5.75">
      <c r="A46" s="8" t="s">
        <v>14</v>
      </c>
      <c r="C46" s="9">
        <f>SUM(C16:C42)</f>
        <v>5756</v>
      </c>
      <c r="D46" s="10"/>
      <c r="E46" s="10">
        <f>SUM(E16:E42)</f>
        <v>65348.31999999999</v>
      </c>
      <c r="F46" s="10"/>
      <c r="G46" s="10">
        <f>SUM(G16:G42)</f>
        <v>119722563.97</v>
      </c>
      <c r="H46" s="10"/>
      <c r="I46" s="10">
        <f>SUM(I16:I42)</f>
        <v>4084980.6899999995</v>
      </c>
      <c r="J46" s="10"/>
      <c r="K46" s="10">
        <f>SUM(K16:K42)</f>
        <v>1019192.5500000002</v>
      </c>
      <c r="L46" s="10"/>
      <c r="M46" s="10">
        <f>SUM(M16:M42)</f>
        <v>3065788.1399999997</v>
      </c>
      <c r="N46" s="10"/>
      <c r="O46" s="10">
        <f>SUM(O16:O42)</f>
        <v>54447010.8</v>
      </c>
      <c r="P46" s="10"/>
      <c r="Q46" s="10">
        <f>IF(ISERR(O46/I46),0,ROUND((+O46/I46)*100,2))</f>
        <v>1332.86</v>
      </c>
      <c r="R46" s="10"/>
      <c r="S46" s="10">
        <f>SUM(S16:S42)</f>
        <v>1707626.1099999999</v>
      </c>
      <c r="T46" s="10"/>
      <c r="U46" s="10">
        <f>SUM(U16:U42)</f>
        <v>33228076.5</v>
      </c>
    </row>
    <row r="48" spans="1:21" ht="12.75">
      <c r="A48" s="5" t="s">
        <v>15</v>
      </c>
      <c r="B48" s="5" t="s">
        <v>15</v>
      </c>
      <c r="C48" s="5" t="s">
        <v>15</v>
      </c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5" t="s">
        <v>15</v>
      </c>
      <c r="J48" s="5" t="s">
        <v>15</v>
      </c>
      <c r="K48" s="5" t="s">
        <v>15</v>
      </c>
      <c r="L48" s="5" t="s">
        <v>15</v>
      </c>
      <c r="M48" s="5" t="s">
        <v>15</v>
      </c>
      <c r="N48" s="5" t="s">
        <v>15</v>
      </c>
      <c r="O48" s="5" t="s">
        <v>15</v>
      </c>
      <c r="P48" s="5" t="s">
        <v>15</v>
      </c>
      <c r="Q48" s="5" t="s">
        <v>15</v>
      </c>
      <c r="R48" s="5" t="s">
        <v>15</v>
      </c>
      <c r="S48" s="5" t="s">
        <v>15</v>
      </c>
      <c r="T48" s="5" t="s">
        <v>15</v>
      </c>
      <c r="U48" s="5" t="s">
        <v>15</v>
      </c>
    </row>
  </sheetData>
  <printOptions horizontalCentered="1" verticalCentered="1"/>
  <pageMargins left="0.25" right="0.25" top="0.5" bottom="0.4" header="0" footer="0"/>
  <pageSetup fitToHeight="1" fitToWidth="1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0.6640625" style="1" customWidth="1"/>
    <col min="2" max="2" width="1.66796875" style="1" customWidth="1"/>
    <col min="3" max="3" width="11.6640625" style="1" customWidth="1"/>
    <col min="4" max="4" width="1.6679687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4.6640625" style="1" customWidth="1"/>
    <col min="10" max="10" width="1.66796875" style="1" customWidth="1"/>
    <col min="11" max="11" width="14.6640625" style="1" customWidth="1"/>
    <col min="12" max="12" width="1.66796875" style="1" customWidth="1"/>
    <col min="13" max="13" width="14.6640625" style="1" customWidth="1"/>
    <col min="14" max="14" width="1.66796875" style="1" customWidth="1"/>
    <col min="15" max="15" width="14.6640625" style="1" customWidth="1"/>
    <col min="16" max="16" width="1.66796875" style="1" customWidth="1"/>
    <col min="17" max="17" width="11.6640625" style="1" customWidth="1"/>
    <col min="18" max="18" width="1.66796875" style="1" customWidth="1"/>
    <col min="19" max="19" width="14.6640625" style="1" customWidth="1"/>
    <col min="20" max="20" width="1.66796875" style="1" customWidth="1"/>
    <col min="21" max="21" width="14.6640625" style="1" customWidth="1"/>
    <col min="22" max="16384" width="9.6640625" style="1" customWidth="1"/>
  </cols>
  <sheetData>
    <row r="1" spans="7:13" ht="15.75">
      <c r="G1" s="3" t="s">
        <v>21</v>
      </c>
      <c r="H1" s="4"/>
      <c r="I1" s="4"/>
      <c r="J1" s="4"/>
      <c r="K1" s="4"/>
      <c r="L1" s="4"/>
      <c r="M1" s="4"/>
    </row>
    <row r="2" spans="9:11" ht="15.75">
      <c r="I2" s="3" t="s">
        <v>26</v>
      </c>
      <c r="J2" s="4"/>
      <c r="K2" s="4"/>
    </row>
    <row r="4" spans="7:13" ht="15.75">
      <c r="G4" s="3" t="s">
        <v>41</v>
      </c>
      <c r="H4" s="4"/>
      <c r="I4" s="4"/>
      <c r="J4" s="4"/>
      <c r="K4" s="4"/>
      <c r="L4" s="4"/>
      <c r="M4" s="4"/>
    </row>
    <row r="5" spans="7:13" ht="15.75">
      <c r="G5" s="3" t="s">
        <v>23</v>
      </c>
      <c r="H5" s="4"/>
      <c r="I5" s="4"/>
      <c r="J5" s="4"/>
      <c r="K5" s="4"/>
      <c r="L5" s="4"/>
      <c r="M5" s="4"/>
    </row>
    <row r="6" spans="7:13" ht="15.75">
      <c r="G6" s="3" t="s">
        <v>42</v>
      </c>
      <c r="H6" s="4"/>
      <c r="I6" s="4"/>
      <c r="J6" s="4"/>
      <c r="K6" s="4"/>
      <c r="L6" s="4"/>
      <c r="M6" s="4"/>
    </row>
    <row r="8" spans="1:21" ht="12.75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</row>
    <row r="9" spans="1:2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3:21" ht="12.75">
      <c r="C10" s="6" t="s">
        <v>16</v>
      </c>
      <c r="D10" s="6"/>
      <c r="E10" s="6" t="s">
        <v>19</v>
      </c>
      <c r="F10" s="6"/>
      <c r="G10" s="6" t="s">
        <v>24</v>
      </c>
      <c r="H10" s="6"/>
      <c r="I10" s="6" t="s">
        <v>27</v>
      </c>
      <c r="J10" s="6"/>
      <c r="K10" s="6"/>
      <c r="L10" s="6"/>
      <c r="M10" s="6" t="s">
        <v>30</v>
      </c>
      <c r="N10" s="6"/>
      <c r="O10" s="6" t="s">
        <v>33</v>
      </c>
      <c r="P10" s="6"/>
      <c r="Q10" s="6" t="s">
        <v>35</v>
      </c>
      <c r="R10" s="6"/>
      <c r="S10" s="6" t="s">
        <v>37</v>
      </c>
      <c r="T10" s="6"/>
      <c r="U10" s="6" t="s">
        <v>16</v>
      </c>
    </row>
    <row r="11" spans="1:21" ht="12.75">
      <c r="A11" s="6" t="s">
        <v>1</v>
      </c>
      <c r="C11" s="6" t="s">
        <v>17</v>
      </c>
      <c r="D11" s="6"/>
      <c r="E11" s="6" t="s">
        <v>20</v>
      </c>
      <c r="F11" s="6"/>
      <c r="G11" s="6" t="s">
        <v>25</v>
      </c>
      <c r="H11" s="6"/>
      <c r="I11" s="6" t="s">
        <v>28</v>
      </c>
      <c r="J11" s="6"/>
      <c r="K11" s="6" t="s">
        <v>29</v>
      </c>
      <c r="L11" s="6"/>
      <c r="M11" s="6" t="s">
        <v>31</v>
      </c>
      <c r="N11" s="6"/>
      <c r="O11" s="6" t="s">
        <v>34</v>
      </c>
      <c r="P11" s="6"/>
      <c r="Q11" s="6" t="s">
        <v>36</v>
      </c>
      <c r="R11" s="6"/>
      <c r="S11" s="6" t="s">
        <v>38</v>
      </c>
      <c r="T11" s="6"/>
      <c r="U11" s="6" t="s">
        <v>39</v>
      </c>
    </row>
    <row r="12" spans="3:21" ht="12.75">
      <c r="C12" s="6" t="s">
        <v>18</v>
      </c>
      <c r="D12" s="6"/>
      <c r="E12" s="6"/>
      <c r="F12" s="6"/>
      <c r="G12" s="6"/>
      <c r="H12" s="6"/>
      <c r="I12" s="6" t="s">
        <v>29</v>
      </c>
      <c r="J12" s="6"/>
      <c r="K12" s="6"/>
      <c r="L12" s="6"/>
      <c r="M12" s="6" t="s">
        <v>32</v>
      </c>
      <c r="N12" s="6"/>
      <c r="O12" s="6"/>
      <c r="P12" s="6"/>
      <c r="Q12" s="6"/>
      <c r="R12" s="6"/>
      <c r="S12" s="6" t="s">
        <v>20</v>
      </c>
      <c r="T12" s="6"/>
      <c r="U12" s="6" t="s">
        <v>40</v>
      </c>
    </row>
    <row r="13" ht="12.75">
      <c r="U13" s="7"/>
    </row>
    <row r="14" spans="1:21" ht="12.75">
      <c r="A14" s="5" t="s">
        <v>0</v>
      </c>
      <c r="B14" s="5" t="s">
        <v>0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</row>
    <row r="16" spans="1:21" ht="15.75">
      <c r="A16" s="8" t="s">
        <v>2</v>
      </c>
      <c r="C16" s="9">
        <v>213</v>
      </c>
      <c r="D16" s="10"/>
      <c r="E16" s="10">
        <v>1611.33</v>
      </c>
      <c r="F16" s="10"/>
      <c r="G16" s="10">
        <v>1342814.2</v>
      </c>
      <c r="H16" s="10"/>
      <c r="I16" s="10">
        <v>10608.24</v>
      </c>
      <c r="J16" s="10"/>
      <c r="K16" s="10">
        <f>I16</f>
        <v>10608.24</v>
      </c>
      <c r="L16" s="10"/>
      <c r="M16" s="10">
        <v>0</v>
      </c>
      <c r="N16" s="10"/>
      <c r="O16" s="10">
        <v>167950.02</v>
      </c>
      <c r="P16" s="10"/>
      <c r="Q16" s="10">
        <f>IF(ISERR(O16/I16),0,ROUND((+O16/I16)*100,2))</f>
        <v>1583.2</v>
      </c>
      <c r="R16" s="10"/>
      <c r="S16" s="10">
        <v>9591.53</v>
      </c>
      <c r="T16" s="10"/>
      <c r="U16" s="10">
        <v>0</v>
      </c>
    </row>
    <row r="17" spans="1:21" ht="15.75">
      <c r="A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5.75">
      <c r="A18" s="8" t="s">
        <v>3</v>
      </c>
      <c r="C18" s="9">
        <v>215</v>
      </c>
      <c r="D18" s="10"/>
      <c r="E18" s="10">
        <v>1887.4</v>
      </c>
      <c r="F18" s="10"/>
      <c r="G18" s="10">
        <v>4000501.75</v>
      </c>
      <c r="H18" s="10"/>
      <c r="I18" s="10">
        <v>17202.39</v>
      </c>
      <c r="J18" s="10"/>
      <c r="K18" s="10">
        <f>I18</f>
        <v>17202.39</v>
      </c>
      <c r="L18" s="10"/>
      <c r="M18" s="10">
        <v>0</v>
      </c>
      <c r="N18" s="10"/>
      <c r="O18" s="10">
        <v>198743.31</v>
      </c>
      <c r="P18" s="10"/>
      <c r="Q18" s="10">
        <f>IF(ISERR(O18/I18),0,ROUND((+O18/I18)*100,2))</f>
        <v>1155.32</v>
      </c>
      <c r="R18" s="10"/>
      <c r="S18" s="10">
        <v>0</v>
      </c>
      <c r="T18" s="10"/>
      <c r="U18" s="10">
        <v>1914988</v>
      </c>
    </row>
    <row r="19" spans="1:21" ht="15.75">
      <c r="A19" s="8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5.75">
      <c r="A20" s="8" t="s">
        <v>4</v>
      </c>
      <c r="C20" s="9">
        <v>348</v>
      </c>
      <c r="D20" s="10"/>
      <c r="E20" s="10">
        <v>2147.45</v>
      </c>
      <c r="F20" s="10"/>
      <c r="G20" s="10">
        <v>7173848.5</v>
      </c>
      <c r="H20" s="10"/>
      <c r="I20" s="10">
        <v>78195.15</v>
      </c>
      <c r="J20" s="10"/>
      <c r="K20" s="10">
        <f>I20</f>
        <v>78195.15</v>
      </c>
      <c r="L20" s="10"/>
      <c r="M20" s="10">
        <v>0</v>
      </c>
      <c r="N20" s="10"/>
      <c r="O20" s="10">
        <v>1951474.35</v>
      </c>
      <c r="P20" s="10"/>
      <c r="Q20" s="10">
        <f>IF(ISERR(O20/I20),0,ROUND((+O20/I20)*100,2))</f>
        <v>2495.65</v>
      </c>
      <c r="R20" s="10"/>
      <c r="S20" s="10">
        <v>0</v>
      </c>
      <c r="T20" s="10"/>
      <c r="U20" s="10">
        <v>2049671</v>
      </c>
    </row>
    <row r="21" spans="1:21" ht="15.75">
      <c r="A21" s="8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5.75">
      <c r="A22" s="8" t="s">
        <v>43</v>
      </c>
      <c r="C22" s="9">
        <v>9</v>
      </c>
      <c r="D22" s="10"/>
      <c r="E22" s="10">
        <v>62</v>
      </c>
      <c r="F22" s="10"/>
      <c r="G22" s="10">
        <v>586700</v>
      </c>
      <c r="H22" s="10"/>
      <c r="I22" s="10">
        <v>3344.19</v>
      </c>
      <c r="J22" s="10"/>
      <c r="K22" s="10">
        <f>I22</f>
        <v>3344.19</v>
      </c>
      <c r="L22" s="10"/>
      <c r="M22" s="10">
        <v>0</v>
      </c>
      <c r="N22" s="10"/>
      <c r="O22" s="10">
        <v>100194</v>
      </c>
      <c r="P22" s="10"/>
      <c r="Q22" s="10">
        <f>IF(ISERR(O22/I22),0,ROUND((+O22/I22)*100,2))</f>
        <v>2996.06</v>
      </c>
      <c r="R22" s="10"/>
      <c r="S22" s="10">
        <v>58670</v>
      </c>
      <c r="T22" s="10"/>
      <c r="U22" s="10">
        <v>0</v>
      </c>
    </row>
    <row r="23" spans="1:21" ht="15.75">
      <c r="A23" s="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5.75">
      <c r="A24" s="8" t="s">
        <v>5</v>
      </c>
      <c r="C24" s="9">
        <v>7</v>
      </c>
      <c r="D24" s="10"/>
      <c r="E24" s="10">
        <v>215</v>
      </c>
      <c r="F24" s="10"/>
      <c r="G24" s="10">
        <v>108131.25</v>
      </c>
      <c r="H24" s="10"/>
      <c r="I24" s="10">
        <v>616.34</v>
      </c>
      <c r="J24" s="10"/>
      <c r="K24" s="10">
        <f>I24</f>
        <v>616.34</v>
      </c>
      <c r="L24" s="10"/>
      <c r="M24" s="10">
        <v>0</v>
      </c>
      <c r="N24" s="10"/>
      <c r="O24" s="10">
        <v>9307.49</v>
      </c>
      <c r="P24" s="10"/>
      <c r="Q24" s="10">
        <f>IF(ISERR(O24/I24),0,ROUND((+O24/I24)*100,2))</f>
        <v>1510.12</v>
      </c>
      <c r="R24" s="10"/>
      <c r="S24" s="10">
        <v>5925</v>
      </c>
      <c r="T24" s="10"/>
      <c r="U24" s="10">
        <v>0</v>
      </c>
    </row>
    <row r="25" spans="1:21" ht="15.75">
      <c r="A25" s="8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5.75">
      <c r="A26" s="8" t="s">
        <v>6</v>
      </c>
      <c r="C26" s="9">
        <v>310</v>
      </c>
      <c r="D26" s="10"/>
      <c r="E26" s="10">
        <v>2130.66</v>
      </c>
      <c r="F26" s="10"/>
      <c r="G26" s="10">
        <v>5190087.33</v>
      </c>
      <c r="H26" s="10"/>
      <c r="I26" s="10">
        <v>105358.8</v>
      </c>
      <c r="J26" s="10"/>
      <c r="K26" s="10">
        <f>I26</f>
        <v>105358.8</v>
      </c>
      <c r="L26" s="10"/>
      <c r="M26" s="10">
        <v>0</v>
      </c>
      <c r="N26" s="10"/>
      <c r="O26" s="10">
        <v>910588.15</v>
      </c>
      <c r="P26" s="10"/>
      <c r="Q26" s="10">
        <f>IF(ISERR(O26/I26),0,ROUND((+O26/I26)*100,2))</f>
        <v>864.27</v>
      </c>
      <c r="R26" s="10"/>
      <c r="S26" s="10">
        <v>432262.2</v>
      </c>
      <c r="T26" s="10"/>
      <c r="U26" s="10">
        <v>0</v>
      </c>
    </row>
    <row r="27" spans="1:21" ht="15.75">
      <c r="A27" s="8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5.75">
      <c r="A28" s="8" t="s">
        <v>7</v>
      </c>
      <c r="C28" s="9">
        <v>11</v>
      </c>
      <c r="D28" s="10"/>
      <c r="E28" s="10">
        <v>1653.9</v>
      </c>
      <c r="F28" s="10"/>
      <c r="G28" s="10">
        <v>8315288</v>
      </c>
      <c r="H28" s="10"/>
      <c r="I28" s="10">
        <v>47397.15</v>
      </c>
      <c r="J28" s="10"/>
      <c r="K28" s="10">
        <f>I28</f>
        <v>47397.15</v>
      </c>
      <c r="L28" s="10"/>
      <c r="M28" s="10">
        <v>0</v>
      </c>
      <c r="N28" s="10"/>
      <c r="O28" s="10">
        <v>26687.4</v>
      </c>
      <c r="P28" s="10"/>
      <c r="Q28" s="10">
        <f>IF(ISERR(O28/I28),0,ROUND((+O28/I28)*100,2))</f>
        <v>56.31</v>
      </c>
      <c r="R28" s="10"/>
      <c r="S28" s="10">
        <v>276096.3</v>
      </c>
      <c r="T28" s="10"/>
      <c r="U28" s="10">
        <v>0</v>
      </c>
    </row>
    <row r="29" spans="1:21" ht="15.75">
      <c r="A29" s="8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5.75">
      <c r="A30" s="8" t="s">
        <v>8</v>
      </c>
      <c r="C30" s="9">
        <v>13</v>
      </c>
      <c r="D30" s="10"/>
      <c r="E30" s="10">
        <v>2470.2</v>
      </c>
      <c r="F30" s="10"/>
      <c r="G30" s="10">
        <v>9712200</v>
      </c>
      <c r="H30" s="10"/>
      <c r="I30" s="10">
        <v>36906.36</v>
      </c>
      <c r="J30" s="10"/>
      <c r="K30" s="10">
        <f>I30</f>
        <v>36906.36</v>
      </c>
      <c r="L30" s="10"/>
      <c r="M30" s="10">
        <v>0</v>
      </c>
      <c r="N30" s="10"/>
      <c r="O30" s="10">
        <v>69600</v>
      </c>
      <c r="P30" s="10"/>
      <c r="Q30" s="10">
        <f>IF(ISERR(O30/I30),0,ROUND((+O30/I30)*100,2))</f>
        <v>188.59</v>
      </c>
      <c r="R30" s="10"/>
      <c r="S30" s="10">
        <v>0</v>
      </c>
      <c r="T30" s="10"/>
      <c r="U30" s="10">
        <v>199137</v>
      </c>
    </row>
    <row r="31" spans="1:21" ht="15.75">
      <c r="A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5.75">
      <c r="A32" s="8" t="s">
        <v>9</v>
      </c>
      <c r="C32" s="9">
        <v>32</v>
      </c>
      <c r="D32" s="10"/>
      <c r="E32" s="10">
        <v>244</v>
      </c>
      <c r="F32" s="10"/>
      <c r="G32" s="10">
        <v>521870.68</v>
      </c>
      <c r="H32" s="10"/>
      <c r="I32" s="10">
        <v>2974.66</v>
      </c>
      <c r="J32" s="10"/>
      <c r="K32" s="10">
        <f>I32</f>
        <v>2974.66</v>
      </c>
      <c r="L32" s="10"/>
      <c r="M32" s="10">
        <v>0</v>
      </c>
      <c r="N32" s="10"/>
      <c r="O32" s="10">
        <v>141445.72</v>
      </c>
      <c r="P32" s="10"/>
      <c r="Q32" s="10">
        <f>IF(ISERR(O32/I32),0,ROUND((+O32/I32)*100,2))</f>
        <v>4755.02</v>
      </c>
      <c r="R32" s="10"/>
      <c r="S32" s="10">
        <v>88895.54</v>
      </c>
      <c r="T32" s="10"/>
      <c r="U32" s="10">
        <v>0</v>
      </c>
    </row>
    <row r="33" spans="1:21" ht="15.75">
      <c r="A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.75">
      <c r="A34" s="8" t="s">
        <v>10</v>
      </c>
      <c r="C34" s="9">
        <v>31</v>
      </c>
      <c r="D34" s="10"/>
      <c r="E34" s="10">
        <v>280.5</v>
      </c>
      <c r="F34" s="10"/>
      <c r="G34" s="10">
        <v>798873</v>
      </c>
      <c r="H34" s="10"/>
      <c r="I34" s="10">
        <v>3035.71</v>
      </c>
      <c r="J34" s="10"/>
      <c r="K34" s="10">
        <f>I34</f>
        <v>3035.71</v>
      </c>
      <c r="L34" s="10"/>
      <c r="M34" s="10">
        <v>0</v>
      </c>
      <c r="N34" s="10"/>
      <c r="O34" s="10">
        <v>21925.34</v>
      </c>
      <c r="P34" s="10"/>
      <c r="Q34" s="10">
        <f>IF(ISERR(O34/I34),0,ROUND((+O34/I34)*100,2))</f>
        <v>722.25</v>
      </c>
      <c r="R34" s="10"/>
      <c r="S34" s="10">
        <v>0</v>
      </c>
      <c r="T34" s="10"/>
      <c r="U34" s="10">
        <v>41952</v>
      </c>
    </row>
    <row r="35" spans="1:21" ht="15.75">
      <c r="A35" s="8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.75">
      <c r="A36" s="8" t="s">
        <v>11</v>
      </c>
      <c r="C36" s="9">
        <v>4</v>
      </c>
      <c r="D36" s="10"/>
      <c r="E36" s="10">
        <v>43</v>
      </c>
      <c r="F36" s="10"/>
      <c r="G36" s="10">
        <v>32280</v>
      </c>
      <c r="H36" s="10"/>
      <c r="I36" s="10">
        <v>183.99</v>
      </c>
      <c r="J36" s="10"/>
      <c r="K36" s="10">
        <f>I36</f>
        <v>183.99</v>
      </c>
      <c r="L36" s="10"/>
      <c r="M36" s="10">
        <v>0</v>
      </c>
      <c r="N36" s="10"/>
      <c r="O36" s="10">
        <v>2088</v>
      </c>
      <c r="P36" s="10"/>
      <c r="Q36" s="10">
        <f>IF(ISERR(O36/I36),0,ROUND((+O36/I36)*100,2))</f>
        <v>1134.84</v>
      </c>
      <c r="R36" s="10"/>
      <c r="S36" s="10">
        <v>2690</v>
      </c>
      <c r="T36" s="10"/>
      <c r="U36" s="10">
        <v>0</v>
      </c>
    </row>
    <row r="37" spans="1:21" ht="15.75">
      <c r="A37" s="8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5.75">
      <c r="A38" s="8" t="s">
        <v>12</v>
      </c>
      <c r="C38" s="9">
        <v>5</v>
      </c>
      <c r="D38" s="10"/>
      <c r="E38" s="10">
        <v>46</v>
      </c>
      <c r="F38" s="10"/>
      <c r="G38" s="10">
        <v>81000</v>
      </c>
      <c r="H38" s="10"/>
      <c r="I38" s="10">
        <v>307.8</v>
      </c>
      <c r="J38" s="10"/>
      <c r="K38" s="10">
        <f>I38</f>
        <v>307.8</v>
      </c>
      <c r="L38" s="10"/>
      <c r="M38" s="10">
        <v>0</v>
      </c>
      <c r="N38" s="10"/>
      <c r="O38" s="10">
        <v>6750</v>
      </c>
      <c r="P38" s="10"/>
      <c r="Q38" s="10">
        <f>IF(ISERR(O38/I38),0,ROUND((+O38/I38)*100,2))</f>
        <v>2192.98</v>
      </c>
      <c r="R38" s="10"/>
      <c r="S38" s="10">
        <v>0</v>
      </c>
      <c r="T38" s="10"/>
      <c r="U38" s="10">
        <v>39100</v>
      </c>
    </row>
    <row r="39" spans="1:21" ht="15.75">
      <c r="A39" s="8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5.75">
      <c r="A40" s="8" t="s">
        <v>13</v>
      </c>
      <c r="C40" s="9">
        <v>23</v>
      </c>
      <c r="D40" s="10"/>
      <c r="E40" s="10">
        <v>294.3</v>
      </c>
      <c r="F40" s="10"/>
      <c r="G40" s="10">
        <v>594455</v>
      </c>
      <c r="H40" s="10"/>
      <c r="I40" s="10">
        <v>6479.58</v>
      </c>
      <c r="J40" s="10"/>
      <c r="K40" s="10">
        <f>I40</f>
        <v>6479.58</v>
      </c>
      <c r="L40" s="10"/>
      <c r="M40" s="10">
        <v>0</v>
      </c>
      <c r="N40" s="10"/>
      <c r="O40" s="10">
        <v>95086.1</v>
      </c>
      <c r="P40" s="10"/>
      <c r="Q40" s="10">
        <f>IF(ISERR(O40/I40),0,ROUND((+O40/I40)*100,2))</f>
        <v>1467.47</v>
      </c>
      <c r="R40" s="10"/>
      <c r="S40" s="10">
        <v>108410</v>
      </c>
      <c r="T40" s="10"/>
      <c r="U40" s="10">
        <v>0</v>
      </c>
    </row>
    <row r="41" spans="1:21" ht="15.75">
      <c r="A41" s="8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5.75">
      <c r="A42" s="8" t="s">
        <v>44</v>
      </c>
      <c r="C42" s="9">
        <v>8</v>
      </c>
      <c r="D42" s="10"/>
      <c r="E42" s="10">
        <v>32</v>
      </c>
      <c r="F42" s="10"/>
      <c r="G42" s="10">
        <v>51800</v>
      </c>
      <c r="H42" s="10"/>
      <c r="I42" s="10">
        <v>196.84</v>
      </c>
      <c r="J42" s="10"/>
      <c r="K42" s="10">
        <f>I42</f>
        <v>196.84</v>
      </c>
      <c r="L42" s="10"/>
      <c r="M42" s="10">
        <v>0</v>
      </c>
      <c r="N42" s="10"/>
      <c r="O42" s="10">
        <v>11835</v>
      </c>
      <c r="P42" s="10"/>
      <c r="Q42" s="10">
        <f>IF(ISERR(O42/I42),0,ROUND((+O42/I42)*100,2))</f>
        <v>6012.5</v>
      </c>
      <c r="R42" s="10"/>
      <c r="S42" s="10">
        <v>0</v>
      </c>
      <c r="T42" s="10"/>
      <c r="U42" s="10">
        <v>36600</v>
      </c>
    </row>
    <row r="43" spans="1:21" ht="15.75">
      <c r="A43" s="8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.75">
      <c r="A44" s="11" t="s">
        <v>0</v>
      </c>
      <c r="B44" s="5" t="s">
        <v>0</v>
      </c>
      <c r="C44" s="12" t="s">
        <v>0</v>
      </c>
      <c r="D44" s="13" t="s">
        <v>0</v>
      </c>
      <c r="E44" s="13" t="s">
        <v>0</v>
      </c>
      <c r="F44" s="13" t="s">
        <v>0</v>
      </c>
      <c r="G44" s="13" t="s">
        <v>0</v>
      </c>
      <c r="H44" s="13" t="s">
        <v>0</v>
      </c>
      <c r="I44" s="13" t="s">
        <v>0</v>
      </c>
      <c r="J44" s="13" t="s">
        <v>0</v>
      </c>
      <c r="K44" s="13" t="s">
        <v>0</v>
      </c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  <c r="Q44" s="13" t="s">
        <v>0</v>
      </c>
      <c r="R44" s="13" t="s">
        <v>0</v>
      </c>
      <c r="S44" s="13" t="s">
        <v>0</v>
      </c>
      <c r="T44" s="13" t="s">
        <v>0</v>
      </c>
      <c r="U44" s="13" t="s">
        <v>0</v>
      </c>
    </row>
    <row r="45" spans="1:21" ht="15.75">
      <c r="A45" s="8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15.75">
      <c r="A46" s="8" t="s">
        <v>14</v>
      </c>
      <c r="C46" s="9">
        <f>SUM(C16:C42)</f>
        <v>1229</v>
      </c>
      <c r="D46" s="10"/>
      <c r="E46" s="10">
        <f>SUM(E16:E42)</f>
        <v>13117.739999999998</v>
      </c>
      <c r="F46" s="10"/>
      <c r="G46" s="10">
        <f>SUM(G16:G42)</f>
        <v>38509849.71</v>
      </c>
      <c r="H46" s="10"/>
      <c r="I46" s="10">
        <f>SUM(I16:I42)</f>
        <v>312807.2</v>
      </c>
      <c r="J46" s="10"/>
      <c r="K46" s="10">
        <f>SUM(K16:K42)</f>
        <v>312807.2</v>
      </c>
      <c r="L46" s="10"/>
      <c r="M46" s="10">
        <f>SUM(M16:M42)</f>
        <v>0</v>
      </c>
      <c r="N46" s="10"/>
      <c r="O46" s="10">
        <f>SUM(O16:O42)</f>
        <v>3713674.8800000004</v>
      </c>
      <c r="P46" s="10"/>
      <c r="Q46" s="10">
        <f>IF(ISERR(O46/I46),0,ROUND((+O46/I46)*100,2))</f>
        <v>1187.21</v>
      </c>
      <c r="R46" s="10"/>
      <c r="S46" s="10">
        <f>SUM(S16:S42)</f>
        <v>982540.5700000001</v>
      </c>
      <c r="T46" s="10"/>
      <c r="U46" s="10">
        <f>SUM(U16:U42)</f>
        <v>4281448</v>
      </c>
    </row>
    <row r="48" spans="1:21" ht="12.75">
      <c r="A48" s="5" t="s">
        <v>15</v>
      </c>
      <c r="B48" s="5" t="s">
        <v>15</v>
      </c>
      <c r="C48" s="5" t="s">
        <v>15</v>
      </c>
      <c r="D48" s="5" t="s">
        <v>15</v>
      </c>
      <c r="E48" s="5" t="s">
        <v>15</v>
      </c>
      <c r="F48" s="5" t="s">
        <v>15</v>
      </c>
      <c r="G48" s="5" t="s">
        <v>15</v>
      </c>
      <c r="H48" s="5" t="s">
        <v>15</v>
      </c>
      <c r="I48" s="5" t="s">
        <v>15</v>
      </c>
      <c r="J48" s="5" t="s">
        <v>15</v>
      </c>
      <c r="K48" s="5" t="s">
        <v>15</v>
      </c>
      <c r="L48" s="5" t="s">
        <v>15</v>
      </c>
      <c r="M48" s="5" t="s">
        <v>15</v>
      </c>
      <c r="N48" s="5" t="s">
        <v>15</v>
      </c>
      <c r="O48" s="5" t="s">
        <v>15</v>
      </c>
      <c r="P48" s="5" t="s">
        <v>15</v>
      </c>
      <c r="Q48" s="5" t="s">
        <v>15</v>
      </c>
      <c r="R48" s="5" t="s">
        <v>15</v>
      </c>
      <c r="S48" s="5" t="s">
        <v>15</v>
      </c>
      <c r="T48" s="5" t="s">
        <v>15</v>
      </c>
      <c r="U48" s="5" t="s">
        <v>15</v>
      </c>
    </row>
  </sheetData>
  <printOptions horizontalCentered="1" verticalCentered="1"/>
  <pageMargins left="0.25" right="0.25" top="0.5" bottom="0.4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